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64" windowHeight="0" tabRatio="1000" activeTab="0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<sst xmlns="http://schemas.openxmlformats.org/spreadsheetml/2006/main" count="1433" uniqueCount="214">
  <si>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</si>
  <si>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</si>
  <si>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</si>
  <si>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</si>
  <si>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</si>
  <si>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</si>
  <si>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</si>
  <si>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</si>
  <si>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</si>
  <si>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</si>
  <si>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</si>
  <si>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</si>
  <si>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</si>
  <si>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</si>
  <si>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</si>
  <si>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</si>
  <si>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</si>
  <si>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</si>
  <si>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</si>
  <si>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</si>
  <si>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</si>
  <si>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</si>
  <si>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</si>
  <si>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</si>
  <si>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</si>
  <si>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</si>
  <si>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</si>
  <si>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</si>
  <si>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</si>
  <si>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</si>
  <si>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</si>
  <si>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</si>
  <si>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</si>
  <si>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</si>
  <si>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</si>
  <si>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</si>
  <si>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</si>
  <si>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</si>
  <si>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</si>
  <si>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</si>
  <si>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</si>
  <si>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</si>
  <si>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</si>
  <si>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</si>
  <si>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</si>
  <si>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</si>
  <si>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</si>
  <si>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</si>
  <si>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</si>
  <si>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</si>
  <si>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</si>
  <si>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</si>
  <si>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</si>
  <si>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</si>
  <si>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</si>
  <si>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</si>
  <si>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</si>
  <si>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</si>
  <si>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</si>
  <si>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</si>
  <si>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</si>
  <si>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</si>
  <si>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</si>
  <si>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</si>
  <si>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</si>
  <si>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</si>
  <si>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</si>
  <si>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</si>
  <si>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</si>
  <si>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</si>
  <si>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</si>
  <si>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</si>
  <si>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</si>
  <si>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</si>
  <si>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</si>
  <si>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</si>
  <si>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</si>
  <si>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</si>
  <si>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</si>
  <si>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</si>
  <si>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</si>
  <si>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</si>
  <si>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</si>
  <si>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</si>
  <si>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</si>
  <si>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</si>
  <si>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</si>
  <si>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</si>
  <si>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</si>
  <si>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</si>
  <si>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</si>
  <si>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</si>
  <si>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</si>
  <si>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</si>
  <si>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</si>
  <si>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</si>
  <si>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</si>
  <si>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</si>
  <si>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</si>
  <si>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</si>
  <si>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</si>
  <si>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</si>
  <si>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</si>
  <si>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</si>
  <si>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</si>
  <si>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</si>
  <si>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</si>
  <si>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</si>
  <si>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</si>
  <si>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</si>
  <si>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</si>
  <si>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</si>
  <si>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</si>
  <si>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</si>
  <si>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</si>
  <si>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</si>
  <si>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</si>
  <si>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</si>
  <si>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</si>
  <si>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</si>
  <si>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</si>
  <si>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</si>
  <si>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</si>
  <si>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</si>
  <si>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</si>
  <si>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</si>
  <si>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</si>
  <si>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</si>
  <si>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</si>
  <si>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</si>
  <si>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</si>
  <si>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</si>
  <si>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</si>
  <si>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</si>
  <si>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</si>
  <si>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</si>
  <si>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</si>
  <si>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</si>
  <si>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</si>
  <si>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</si>
  <si>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</si>
  <si>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</si>
  <si>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</si>
  <si>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</si>
  <si>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</si>
  <si>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</si>
  <si>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</si>
  <si>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</si>
  <si>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</si>
  <si>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</si>
  <si>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</si>
  <si>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</si>
  <si>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</si>
  <si>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</si>
  <si>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</si>
  <si>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</si>
  <si>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</si>
  <si>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</si>
  <si>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</si>
  <si>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</si>
  <si>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</si>
  <si>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</si>
  <si>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</si>
  <si>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</si>
  <si>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</si>
  <si>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</si>
  <si>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</si>
  <si>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</si>
  <si>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</si>
  <si>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</si>
  <si>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</si>
  <si>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</si>
  <si>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</si>
  <si>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</si>
  <si>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</si>
  <si>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</si>
  <si>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</si>
  <si>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</si>
  <si>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</si>
  <si>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</si>
  <si>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</si>
  <si>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</si>
  <si>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</si>
  <si>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</si>
  <si>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</si>
  <si>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</si>
  <si>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</si>
  <si>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</si>
  <si>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</si>
  <si>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</si>
  <si>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</si>
  <si>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</si>
  <si>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</si>
  <si>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</si>
  <si>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</si>
  <si>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</si>
  <si>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</si>
  <si>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</si>
  <si>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</si>
  <si>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</si>
  <si>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</si>
  <si>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</si>
  <si>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</si>
  <si>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</si>
  <si>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</si>
  <si>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</si>
  <si>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</si>
  <si>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</si>
  <si>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</si>
  <si>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</si>
  <si>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</si>
  <si>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</si>
  <si>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Mark Chetcuti</t>
  </si>
  <si>
    <t>Awwissu 2020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</si>
</sst>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11" xfId="0" applyFill="1" applyBorder="1" applyAlignment="1" applyProtection="1">
      <alignment horizontal="center" vertical="center" textRotation="90"/>
      <protection hidden="1"/>
    </xf>
    <xf numFmtId="0" fontId="0" fillId="34" borderId="12" xfId="0" applyFill="1" applyBorder="1" applyAlignment="1" applyProtection="1">
      <alignment horizontal="center" vertical="center" textRotation="90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30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78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78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78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78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0" fontId="6" fillId="36" borderId="30" xfId="0" applyFont="1" applyFill="1" applyBorder="1" applyAlignment="1" applyProtection="1">
      <alignment horizontal="center"/>
      <protection hidden="1"/>
    </xf>
    <xf numFmtId="178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78" fontId="6" fillId="35" borderId="30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1" xfId="0" applyFont="1" applyFill="1" applyBorder="1" applyAlignment="1" applyProtection="1">
      <alignment horizontal="center"/>
      <protection hidden="1"/>
    </xf>
    <xf numFmtId="178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6" fillId="36" borderId="33" xfId="0" applyFont="1" applyFill="1" applyBorder="1" applyAlignment="1" applyProtection="1">
      <alignment horizontal="center"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4" borderId="41" xfId="0" applyNumberFormat="1" applyFont="1" applyFill="1" applyBorder="1" applyAlignment="1" applyProtection="1">
      <alignment horizontal="center"/>
      <protection hidden="1"/>
    </xf>
    <xf numFmtId="178" fontId="7" fillId="34" borderId="45" xfId="0" applyNumberFormat="1" applyFont="1" applyFill="1" applyBorder="1" applyAlignment="1" applyProtection="1">
      <alignment horizontal="center"/>
      <protection hidden="1"/>
    </xf>
    <xf numFmtId="178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9" fillId="34" borderId="33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9" fillId="34" borderId="37" xfId="0" applyFont="1" applyFill="1" applyBorder="1" applyAlignment="1" applyProtection="1">
      <alignment horizontal="center"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178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178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178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6" fillId="35" borderId="31" xfId="0" applyFont="1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/>
      <protection hidden="1"/>
    </xf>
    <xf numFmtId="0" fontId="6" fillId="36" borderId="46" xfId="0" applyFont="1" applyFill="1" applyBorder="1" applyAlignment="1" applyProtection="1">
      <alignment horizontal="center"/>
      <protection hidden="1"/>
    </xf>
    <xf numFmtId="0" fontId="9" fillId="34" borderId="47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/>
      <protection hidden="1"/>
    </xf>
    <xf numFmtId="0" fontId="9" fillId="34" borderId="49" xfId="0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50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51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52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52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1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5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53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4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5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%20Agency\Criminal%20Directorate%20Statistics\Criminal\2020\07-July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187</v>
          </cell>
        </row>
        <row r="24">
          <cell r="S24">
            <v>57</v>
          </cell>
        </row>
        <row r="25">
          <cell r="S25">
            <v>67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44</v>
          </cell>
        </row>
        <row r="25">
          <cell r="S25">
            <v>170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176</v>
          </cell>
        </row>
        <row r="25">
          <cell r="S25">
            <v>59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9</v>
          </cell>
        </row>
        <row r="36">
          <cell r="S36">
            <v>1012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123</v>
          </cell>
        </row>
        <row r="25">
          <cell r="S25">
            <v>106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121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82</v>
          </cell>
        </row>
        <row r="39">
          <cell r="S39">
            <v>1502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90</v>
          </cell>
        </row>
        <row r="25">
          <cell r="S25">
            <v>28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1328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351</v>
          </cell>
        </row>
        <row r="36">
          <cell r="S36">
            <v>50</v>
          </cell>
        </row>
        <row r="37">
          <cell r="S37">
            <v>31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149</v>
          </cell>
        </row>
        <row r="25">
          <cell r="S25">
            <v>44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220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161</v>
          </cell>
        </row>
        <row r="25">
          <cell r="S25">
            <v>33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136</v>
          </cell>
        </row>
        <row r="25">
          <cell r="S25">
            <v>59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444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11</v>
          </cell>
        </row>
        <row r="24">
          <cell r="S24">
            <v>48</v>
          </cell>
        </row>
        <row r="25">
          <cell r="S25">
            <v>32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33</v>
          </cell>
        </row>
        <row r="36">
          <cell r="S36">
            <v>321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63</v>
          </cell>
        </row>
        <row r="25">
          <cell r="S25">
            <v>37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92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79</v>
          </cell>
        </row>
        <row r="24">
          <cell r="S24">
            <v>112</v>
          </cell>
        </row>
        <row r="25">
          <cell r="S25">
            <v>138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</v>
          </cell>
        </row>
        <row r="37">
          <cell r="S37">
            <v>5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43</v>
          </cell>
        </row>
      </sheetData>
      <sheetData sheetId="16">
        <row r="23">
          <cell r="S23">
            <v>0</v>
          </cell>
        </row>
        <row r="24">
          <cell r="S24">
            <v>119</v>
          </cell>
        </row>
        <row r="25">
          <cell r="S25">
            <v>147</v>
          </cell>
        </row>
        <row r="26">
          <cell r="S26">
            <v>46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114</v>
          </cell>
        </row>
        <row r="31">
          <cell r="S31">
            <v>101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4</v>
          </cell>
        </row>
        <row r="24">
          <cell r="S24">
            <v>113</v>
          </cell>
        </row>
        <row r="25">
          <cell r="S25">
            <v>85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36</v>
          </cell>
        </row>
        <row r="35">
          <cell r="S35">
            <v>7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4</v>
          </cell>
        </row>
        <row r="24">
          <cell r="S24">
            <v>5</v>
          </cell>
        </row>
        <row r="25">
          <cell r="S25">
            <v>66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2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194</v>
          </cell>
        </row>
        <row r="35">
          <cell r="S35">
            <v>29</v>
          </cell>
        </row>
        <row r="36">
          <cell r="S36">
            <v>64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278</v>
          </cell>
        </row>
        <row r="25">
          <cell r="S25">
            <v>102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67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587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6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238</v>
          </cell>
        </row>
        <row r="25">
          <cell r="S25">
            <v>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787</v>
          </cell>
        </row>
        <row r="24">
          <cell r="S24">
            <v>11</v>
          </cell>
        </row>
        <row r="25">
          <cell r="S25">
            <v>129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9</v>
          </cell>
        </row>
        <row r="25">
          <cell r="S25">
            <v>33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78</v>
          </cell>
        </row>
        <row r="25">
          <cell r="S25">
            <v>10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175</v>
          </cell>
        </row>
        <row r="25">
          <cell r="S25">
            <v>57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16</v>
          </cell>
        </row>
        <row r="29">
          <cell r="S29">
            <v>0</v>
          </cell>
        </row>
        <row r="31">
          <cell r="S31">
            <v>43</v>
          </cell>
        </row>
        <row r="33">
          <cell r="S33">
            <v>0</v>
          </cell>
        </row>
        <row r="35">
          <cell r="S35">
            <v>1</v>
          </cell>
        </row>
        <row r="37">
          <cell r="S37">
            <v>20</v>
          </cell>
        </row>
        <row r="39">
          <cell r="S39">
            <v>0</v>
          </cell>
        </row>
      </sheetData>
      <sheetData sheetId="28">
        <row r="25">
          <cell r="S25">
            <v>0</v>
          </cell>
        </row>
        <row r="27">
          <cell r="S27">
            <v>14</v>
          </cell>
        </row>
      </sheetData>
      <sheetData sheetId="29">
        <row r="25">
          <cell r="S25">
            <v>0</v>
          </cell>
        </row>
        <row r="27">
          <cell r="S27">
            <v>334</v>
          </cell>
        </row>
        <row r="29">
          <cell r="S29">
            <v>0</v>
          </cell>
        </row>
        <row r="31">
          <cell r="S31">
            <v>71</v>
          </cell>
        </row>
        <row r="33">
          <cell r="S33">
            <v>134</v>
          </cell>
        </row>
        <row r="35">
          <cell r="S35">
            <v>134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19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tabSelected="1" zoomScale="90" zoomScaleNormal="90" zoomScaleSheetLayoutView="100" zoomScalePageLayoutView="0" workbookViewId="0" topLeftCell="A4">
      <selection activeCell="O14" sqref="O14"/>
    </sheetView>
  </sheetViews>
  <sheetFormatPr defaultColWidth="9.140625" defaultRowHeight="12.75"/>
  <cols>
    <col min="1" max="1" width="2.8515625" style="58" customWidth="1"/>
    <col min="2" max="2" width="3.7109375" style="58" customWidth="1"/>
    <col min="3" max="5" width="9.00390625" style="58" customWidth="1"/>
    <col min="6" max="6" width="6.28125" style="58" customWidth="1"/>
    <col min="7" max="8" width="7.421875" style="58" customWidth="1"/>
    <col min="9" max="9" width="10.57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74</v>
      </c>
    </row>
    <row r="2" ht="12.75">
      <c r="Q2" s="58" t="s">
        <v>75</v>
      </c>
    </row>
    <row r="3" spans="8:17" ht="20.25">
      <c r="H3" s="146" t="s">
        <v>48</v>
      </c>
      <c r="Q3" s="58" t="s">
        <v>76</v>
      </c>
    </row>
    <row r="4" ht="12.75">
      <c r="Q4" s="58" t="s">
        <v>77</v>
      </c>
    </row>
    <row r="5" spans="8:17" ht="15">
      <c r="H5" s="147" t="s">
        <v>49</v>
      </c>
      <c r="Q5" s="58" t="s">
        <v>78</v>
      </c>
    </row>
    <row r="6" spans="7:17" ht="15">
      <c r="G6" s="148" t="s">
        <v>50</v>
      </c>
      <c r="H6" s="149" t="s">
        <v>213</v>
      </c>
      <c r="I6" s="150"/>
      <c r="J6" s="57"/>
      <c r="Q6" s="58" t="s">
        <v>79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 t="s">
        <v>0</v>
      </c>
      <c r="Q7" s="58" t="s">
        <v>80</v>
      </c>
    </row>
    <row r="8" ht="13.5" thickBot="1">
      <c r="Q8" s="151" t="s">
        <v>162</v>
      </c>
    </row>
    <row r="9" spans="2:17" ht="12.75">
      <c r="B9" s="152"/>
      <c r="C9" s="152"/>
      <c r="D9" s="152"/>
      <c r="E9" s="152"/>
      <c r="F9" s="153"/>
      <c r="G9" s="154" t="s">
        <v>1</v>
      </c>
      <c r="H9" s="155"/>
      <c r="I9" s="155"/>
      <c r="J9" s="155"/>
      <c r="K9" s="155"/>
      <c r="L9" s="155"/>
      <c r="M9" s="156" t="s">
        <v>5</v>
      </c>
      <c r="N9" s="155"/>
      <c r="O9" s="157" t="s">
        <v>18</v>
      </c>
      <c r="Q9" s="58" t="s">
        <v>81</v>
      </c>
    </row>
    <row r="10" spans="2:17" ht="12.75">
      <c r="B10" s="152"/>
      <c r="C10" s="152"/>
      <c r="D10" s="152"/>
      <c r="E10" s="152"/>
      <c r="F10" s="153"/>
      <c r="G10" s="158"/>
      <c r="H10" s="159" t="s">
        <v>2</v>
      </c>
      <c r="I10" s="159" t="s">
        <v>128</v>
      </c>
      <c r="J10" s="159" t="s">
        <v>3</v>
      </c>
      <c r="K10" s="159" t="s">
        <v>46</v>
      </c>
      <c r="L10" s="159" t="s">
        <v>47</v>
      </c>
      <c r="M10" s="160"/>
      <c r="N10" s="159" t="s">
        <v>13</v>
      </c>
      <c r="O10" s="161"/>
      <c r="Q10" s="58" t="s">
        <v>82</v>
      </c>
    </row>
    <row r="11" spans="2:17" ht="12.75" customHeight="1">
      <c r="B11" s="152" t="s">
        <v>51</v>
      </c>
      <c r="C11" s="152"/>
      <c r="D11" s="152"/>
      <c r="E11" s="152"/>
      <c r="F11" s="153"/>
      <c r="G11" s="162"/>
      <c r="H11" s="163"/>
      <c r="I11" s="163"/>
      <c r="J11" s="163"/>
      <c r="K11" s="163"/>
      <c r="L11" s="163"/>
      <c r="M11" s="164"/>
      <c r="N11" s="163"/>
      <c r="O11" s="165"/>
      <c r="Q11" s="58" t="s">
        <v>83</v>
      </c>
    </row>
    <row r="12" spans="2:17" ht="12.75">
      <c r="B12" s="152"/>
      <c r="C12" s="152"/>
      <c r="D12" s="152"/>
      <c r="E12" s="152"/>
      <c r="F12" s="153"/>
      <c r="G12" s="166"/>
      <c r="H12" s="167"/>
      <c r="I12" s="167"/>
      <c r="J12" s="167"/>
      <c r="K12" s="167"/>
      <c r="L12" s="167"/>
      <c r="M12" s="168"/>
      <c r="N12" s="167"/>
      <c r="O12" s="165"/>
      <c r="Q12" s="58" t="s">
        <v>84</v>
      </c>
    </row>
    <row r="13" spans="2:17" ht="11.25" customHeight="1">
      <c r="B13" s="153"/>
      <c r="C13" s="153" t="s">
        <v>11</v>
      </c>
      <c r="D13" s="153"/>
      <c r="E13" s="153"/>
      <c r="F13" s="153"/>
      <c r="G13" s="169">
        <f>'Kriminal (Appelli Superjuri)'!G45</f>
        <v>14</v>
      </c>
      <c r="H13" s="170">
        <f>'Kriminal (Appelli Superjuri)'!I45</f>
        <v>0</v>
      </c>
      <c r="I13" s="170">
        <f>'Kriminal (Appelli Superjuri)'!K45</f>
        <v>0</v>
      </c>
      <c r="J13" s="170">
        <f>'Kriminal (Appelli Superjuri)'!M45</f>
        <v>0</v>
      </c>
      <c r="K13" s="170">
        <f>'Kriminal (Appelli Superjuri)'!O45</f>
        <v>0</v>
      </c>
      <c r="L13" s="170">
        <f>'Kriminal (Appelli Superjuri)'!Q45</f>
        <v>0</v>
      </c>
      <c r="M13" s="171">
        <f>G13+H13+I13-J13+K13-L13</f>
        <v>14</v>
      </c>
      <c r="N13" s="170">
        <f>'Kriminal (Appelli Superjuri)'!U45</f>
        <v>2</v>
      </c>
      <c r="O13" s="172">
        <f>M13-N13</f>
        <v>12</v>
      </c>
      <c r="Q13" s="58" t="s">
        <v>85</v>
      </c>
    </row>
    <row r="14" spans="2:17" ht="13.5">
      <c r="B14" s="173"/>
      <c r="C14" s="174"/>
      <c r="D14" s="174"/>
      <c r="E14" s="175" t="s">
        <v>7</v>
      </c>
      <c r="F14" s="175"/>
      <c r="G14" s="176">
        <f aca="true" t="shared" si="0" ref="G14:O14">SUM(G13)</f>
        <v>14</v>
      </c>
      <c r="H14" s="177">
        <f t="shared" si="0"/>
        <v>0</v>
      </c>
      <c r="I14" s="177">
        <f>SUM(I13)</f>
        <v>0</v>
      </c>
      <c r="J14" s="177">
        <f t="shared" si="0"/>
        <v>0</v>
      </c>
      <c r="K14" s="177">
        <f t="shared" si="0"/>
        <v>0</v>
      </c>
      <c r="L14" s="177">
        <f t="shared" si="0"/>
        <v>0</v>
      </c>
      <c r="M14" s="178">
        <f t="shared" si="0"/>
        <v>14</v>
      </c>
      <c r="N14" s="177">
        <f t="shared" si="0"/>
        <v>2</v>
      </c>
      <c r="O14" s="179">
        <f t="shared" si="0"/>
        <v>12</v>
      </c>
      <c r="Q14" s="58" t="s">
        <v>86</v>
      </c>
    </row>
    <row r="15" spans="2:17" ht="12.75">
      <c r="B15" s="153"/>
      <c r="C15" s="153"/>
      <c r="D15" s="153"/>
      <c r="E15" s="153"/>
      <c r="F15" s="153"/>
      <c r="G15" s="169"/>
      <c r="H15" s="180"/>
      <c r="I15" s="180"/>
      <c r="J15" s="180"/>
      <c r="K15" s="180"/>
      <c r="L15" s="180"/>
      <c r="M15" s="171"/>
      <c r="N15" s="170"/>
      <c r="O15" s="181"/>
      <c r="Q15" s="58" t="s">
        <v>87</v>
      </c>
    </row>
    <row r="16" spans="2:17" ht="12.75" customHeight="1">
      <c r="B16" s="152" t="s">
        <v>52</v>
      </c>
      <c r="C16" s="152"/>
      <c r="D16" s="152"/>
      <c r="E16" s="152"/>
      <c r="F16" s="153"/>
      <c r="G16" s="166"/>
      <c r="H16" s="182"/>
      <c r="I16" s="182"/>
      <c r="J16" s="182"/>
      <c r="K16" s="182"/>
      <c r="L16" s="182"/>
      <c r="M16" s="168"/>
      <c r="N16" s="182"/>
      <c r="O16" s="165"/>
      <c r="Q16" s="58" t="s">
        <v>88</v>
      </c>
    </row>
    <row r="17" spans="2:17" ht="12.75">
      <c r="B17" s="152"/>
      <c r="C17" s="152"/>
      <c r="D17" s="152"/>
      <c r="E17" s="152"/>
      <c r="F17" s="153"/>
      <c r="G17" s="166"/>
      <c r="H17" s="167"/>
      <c r="I17" s="167"/>
      <c r="J17" s="167"/>
      <c r="K17" s="167"/>
      <c r="L17" s="167"/>
      <c r="M17" s="168"/>
      <c r="N17" s="167"/>
      <c r="O17" s="165"/>
      <c r="Q17" s="58" t="s">
        <v>89</v>
      </c>
    </row>
    <row r="18" spans="7:17" ht="11.25" customHeight="1">
      <c r="G18" s="183"/>
      <c r="H18" s="183"/>
      <c r="M18" s="183"/>
      <c r="O18" s="184"/>
      <c r="Q18" s="58" t="s">
        <v>90</v>
      </c>
    </row>
    <row r="19" spans="2:17" ht="11.25" customHeight="1">
      <c r="B19" s="153"/>
      <c r="C19" s="185" t="s">
        <v>174</v>
      </c>
      <c r="D19" s="153"/>
      <c r="E19" s="153"/>
      <c r="F19" s="153"/>
      <c r="G19" s="169">
        <f>'Kriminal (Appelli Inferjuri)'!G27</f>
        <v>334</v>
      </c>
      <c r="H19" s="170">
        <f>'Kriminal (Appelli Inferjuri)'!I27</f>
        <v>3</v>
      </c>
      <c r="I19" s="170">
        <f>'Kriminal (Appelli Inferjuri)'!K27</f>
        <v>0</v>
      </c>
      <c r="J19" s="170">
        <f>'Kriminal (Appelli Inferjuri)'!M27</f>
        <v>5</v>
      </c>
      <c r="K19" s="170">
        <f>'Kriminal (Appelli Inferjuri)'!O27</f>
        <v>1</v>
      </c>
      <c r="L19" s="170">
        <f>'Kriminal (Appelli Inferjuri)'!Q27</f>
        <v>0</v>
      </c>
      <c r="M19" s="171">
        <f aca="true" t="shared" si="1" ref="M19:M28">G19+H19+I19-J19+K19-L19</f>
        <v>333</v>
      </c>
      <c r="N19" s="170">
        <f>'Kriminal (Appelli Inferjuri)'!U27</f>
        <v>0</v>
      </c>
      <c r="O19" s="172">
        <f aca="true" t="shared" si="2" ref="O19:O28">M19-N19</f>
        <v>333</v>
      </c>
      <c r="Q19" s="58" t="s">
        <v>91</v>
      </c>
    </row>
    <row r="20" spans="2:17" ht="11.25" customHeight="1">
      <c r="B20" s="153"/>
      <c r="D20" s="153"/>
      <c r="E20" s="153"/>
      <c r="F20" s="153"/>
      <c r="G20" s="169">
        <f>'Kriminal (Appelli Inferjuri)'!G29</f>
        <v>0</v>
      </c>
      <c r="H20" s="170">
        <f>'Kriminal (Appelli Inferjuri)'!I29</f>
        <v>0</v>
      </c>
      <c r="I20" s="170">
        <f>'Kriminal (Appelli Inferjuri)'!K29</f>
        <v>0</v>
      </c>
      <c r="J20" s="170">
        <f>'Kriminal (Appelli Inferjuri)'!M29</f>
        <v>0</v>
      </c>
      <c r="K20" s="170">
        <f>'Kriminal (Appelli Inferjuri)'!O29</f>
        <v>0</v>
      </c>
      <c r="L20" s="170">
        <f>'Kriminal (Appelli Inferjuri)'!Q29</f>
        <v>0</v>
      </c>
      <c r="M20" s="171">
        <f t="shared" si="1"/>
        <v>0</v>
      </c>
      <c r="N20" s="170">
        <f>'Kriminal (Appelli Inferjuri)'!U29</f>
        <v>0</v>
      </c>
      <c r="O20" s="172">
        <f t="shared" si="2"/>
        <v>0</v>
      </c>
      <c r="Q20" s="58" t="s">
        <v>92</v>
      </c>
    </row>
    <row r="21" spans="2:17" ht="11.25" customHeight="1">
      <c r="B21" s="153"/>
      <c r="C21" s="186" t="str">
        <f>Q32</f>
        <v>CONSUELO-PILAR SCERRI HERRERA</v>
      </c>
      <c r="D21" s="153"/>
      <c r="E21" s="153"/>
      <c r="F21" s="153"/>
      <c r="G21" s="169">
        <f>'Kriminal (Appelli Inferjuri)'!G31</f>
        <v>71</v>
      </c>
      <c r="H21" s="170">
        <f>'Kriminal (Appelli Inferjuri)'!I31</f>
        <v>8</v>
      </c>
      <c r="I21" s="170">
        <f>'Kriminal (Appelli Inferjuri)'!K31</f>
        <v>0</v>
      </c>
      <c r="J21" s="170">
        <f>'Kriminal (Appelli Inferjuri)'!M31</f>
        <v>0</v>
      </c>
      <c r="K21" s="170">
        <f>'Kriminal (Appelli Inferjuri)'!O31</f>
        <v>0</v>
      </c>
      <c r="L21" s="170">
        <f>'Kriminal (Appelli Inferjuri)'!Q31</f>
        <v>1</v>
      </c>
      <c r="M21" s="171">
        <f t="shared" si="1"/>
        <v>78</v>
      </c>
      <c r="N21" s="170">
        <f>'Kriminal (Appelli Inferjuri)'!U31</f>
        <v>0</v>
      </c>
      <c r="O21" s="172">
        <f t="shared" si="2"/>
        <v>78</v>
      </c>
      <c r="Q21" s="58" t="s">
        <v>93</v>
      </c>
    </row>
    <row r="22" spans="2:17" ht="11.25" customHeight="1">
      <c r="B22" s="153"/>
      <c r="C22" s="185" t="s">
        <v>158</v>
      </c>
      <c r="D22" s="153"/>
      <c r="E22" s="153"/>
      <c r="F22" s="153"/>
      <c r="G22" s="169">
        <f>'Kriminal (Appelli Inferjuri)'!G33</f>
        <v>134</v>
      </c>
      <c r="H22" s="170">
        <f>'Kriminal (Appelli Inferjuri)'!I33</f>
        <v>8</v>
      </c>
      <c r="I22" s="170">
        <f>'Kriminal (Appelli Inferjuri)'!K33</f>
        <v>0</v>
      </c>
      <c r="J22" s="170">
        <f>'Kriminal (Appelli Inferjuri)'!M33</f>
        <v>1</v>
      </c>
      <c r="K22" s="170">
        <f>'Kriminal (Appelli Inferjuri)'!O33</f>
        <v>0</v>
      </c>
      <c r="L22" s="170">
        <f>'Kriminal (Appelli Inferjuri)'!Q33</f>
        <v>0</v>
      </c>
      <c r="M22" s="171">
        <f t="shared" si="1"/>
        <v>141</v>
      </c>
      <c r="N22" s="170">
        <f>'Kriminal (Appelli Inferjuri)'!U33</f>
        <v>0</v>
      </c>
      <c r="O22" s="172">
        <f t="shared" si="2"/>
        <v>141</v>
      </c>
      <c r="Q22" s="58" t="s">
        <v>94</v>
      </c>
    </row>
    <row r="23" spans="2:17" ht="11.25" customHeight="1">
      <c r="B23" s="153"/>
      <c r="C23" s="185" t="s">
        <v>103</v>
      </c>
      <c r="D23" s="153"/>
      <c r="E23" s="153"/>
      <c r="F23" s="153"/>
      <c r="G23" s="169">
        <f>'Kriminal (Appelli Inferjuri)'!G35</f>
        <v>134</v>
      </c>
      <c r="H23" s="170">
        <f>'Kriminal (Appelli Inferjuri)'!I35</f>
        <v>0</v>
      </c>
      <c r="I23" s="170">
        <f>'Kriminal (Appelli Inferjuri)'!K35</f>
        <v>0</v>
      </c>
      <c r="J23" s="170">
        <f>'Kriminal (Appelli Inferjuri)'!M35</f>
        <v>0</v>
      </c>
      <c r="K23" s="170">
        <f>'Kriminal (Appelli Inferjuri)'!O35</f>
        <v>0</v>
      </c>
      <c r="L23" s="170">
        <f>'Kriminal (Appelli Inferjuri)'!Q35</f>
        <v>0</v>
      </c>
      <c r="M23" s="171">
        <f>G23+H23+I23-J23+K23-L23</f>
        <v>134</v>
      </c>
      <c r="N23" s="170">
        <f>'Kriminal (Appelli Inferjuri)'!U35</f>
        <v>0</v>
      </c>
      <c r="O23" s="172">
        <f>M23-N23</f>
        <v>134</v>
      </c>
      <c r="Q23" s="58" t="s">
        <v>95</v>
      </c>
    </row>
    <row r="24" spans="2:17" ht="13.5">
      <c r="B24" s="153"/>
      <c r="C24" s="186"/>
      <c r="D24" s="153"/>
      <c r="E24" s="153"/>
      <c r="F24" s="153"/>
      <c r="G24" s="169">
        <f>'Kriminal (Appelli Inferjuri)'!G37</f>
        <v>0</v>
      </c>
      <c r="H24" s="170">
        <f>'Kriminal (Appelli Inferjuri)'!I37</f>
        <v>0</v>
      </c>
      <c r="I24" s="170">
        <f>'Kriminal (Appelli Inferjuri)'!K37</f>
        <v>0</v>
      </c>
      <c r="J24" s="170">
        <f>'Kriminal (Appelli Inferjuri)'!M37</f>
        <v>0</v>
      </c>
      <c r="K24" s="170">
        <f>'Kriminal (Appelli Inferjuri)'!O37</f>
        <v>0</v>
      </c>
      <c r="L24" s="170">
        <f>'Kriminal (Appelli Inferjuri)'!Q37</f>
        <v>0</v>
      </c>
      <c r="M24" s="171">
        <f>G24+H24+I24-J24+K24-L24</f>
        <v>0</v>
      </c>
      <c r="N24" s="170">
        <f>'Kriminal (Appelli Inferjuri)'!U37</f>
        <v>0</v>
      </c>
      <c r="O24" s="172">
        <f>M24-N24</f>
        <v>0</v>
      </c>
      <c r="Q24" s="58" t="s">
        <v>96</v>
      </c>
    </row>
    <row r="25" spans="2:17" ht="11.25" customHeight="1">
      <c r="B25" s="153"/>
      <c r="C25" s="153"/>
      <c r="D25" s="153"/>
      <c r="E25" s="153"/>
      <c r="F25" s="187" t="s">
        <v>53</v>
      </c>
      <c r="G25" s="188">
        <f aca="true" t="shared" si="3" ref="G25:N25">SUM(G18:G24)</f>
        <v>673</v>
      </c>
      <c r="H25" s="189">
        <f t="shared" si="3"/>
        <v>19</v>
      </c>
      <c r="I25" s="189">
        <f t="shared" si="3"/>
        <v>0</v>
      </c>
      <c r="J25" s="189">
        <f t="shared" si="3"/>
        <v>6</v>
      </c>
      <c r="K25" s="189">
        <f t="shared" si="3"/>
        <v>1</v>
      </c>
      <c r="L25" s="189">
        <f t="shared" si="3"/>
        <v>1</v>
      </c>
      <c r="M25" s="190">
        <f t="shared" si="3"/>
        <v>686</v>
      </c>
      <c r="N25" s="189">
        <f t="shared" si="3"/>
        <v>0</v>
      </c>
      <c r="O25" s="191">
        <f>SUM(O18:Q24)</f>
        <v>686</v>
      </c>
      <c r="Q25" s="58" t="s">
        <v>139</v>
      </c>
    </row>
    <row r="26" spans="2:17" ht="11.25" customHeight="1">
      <c r="B26" s="153"/>
      <c r="C26" s="153"/>
      <c r="D26" s="153"/>
      <c r="E26" s="153"/>
      <c r="F26" s="153"/>
      <c r="G26" s="169">
        <f>'Kriminal (Appelli Inferjuri)'!G39</f>
        <v>0</v>
      </c>
      <c r="H26" s="170">
        <f>'Kriminal (Appelli Inferjuri)'!I39</f>
        <v>0</v>
      </c>
      <c r="I26" s="170">
        <f>'Kriminal (Appelli Inferjuri)'!K39</f>
        <v>0</v>
      </c>
      <c r="J26" s="170">
        <f>'Kriminal (Appelli Inferjuri)'!M39</f>
        <v>0</v>
      </c>
      <c r="K26" s="170">
        <f>'Kriminal (Appelli Inferjuri)'!O39</f>
        <v>0</v>
      </c>
      <c r="L26" s="170">
        <f>'Kriminal (Appelli Inferjuri)'!Q39</f>
        <v>0</v>
      </c>
      <c r="M26" s="171">
        <f t="shared" si="1"/>
        <v>0</v>
      </c>
      <c r="N26" s="170">
        <f>'Kriminal (Appelli Inferjuri)'!U39</f>
        <v>0</v>
      </c>
      <c r="O26" s="172">
        <f t="shared" si="2"/>
        <v>0</v>
      </c>
      <c r="Q26" s="58" t="s">
        <v>97</v>
      </c>
    </row>
    <row r="27" spans="2:17" ht="11.25" customHeight="1">
      <c r="B27" s="153"/>
      <c r="C27" s="153" t="s">
        <v>186</v>
      </c>
      <c r="D27" s="153"/>
      <c r="E27" s="153"/>
      <c r="F27" s="153"/>
      <c r="G27" s="169">
        <f>'Kriminal (Appelli Inferjuri)'!G41</f>
        <v>19</v>
      </c>
      <c r="H27" s="170">
        <f>'Kriminal (Appelli Inferjuri)'!I41</f>
        <v>7</v>
      </c>
      <c r="I27" s="170">
        <f>'Kriminal (Appelli Inferjuri)'!K41</f>
        <v>0</v>
      </c>
      <c r="J27" s="170">
        <f>'Kriminal (Appelli Inferjuri)'!M41</f>
        <v>0</v>
      </c>
      <c r="K27" s="170">
        <f>'Kriminal (Appelli Inferjuri)'!O41</f>
        <v>0</v>
      </c>
      <c r="L27" s="170">
        <f>'Kriminal (Appelli Inferjuri)'!Q41</f>
        <v>9</v>
      </c>
      <c r="M27" s="171">
        <f t="shared" si="1"/>
        <v>17</v>
      </c>
      <c r="N27" s="170">
        <f>'Kriminal (Appelli Inferjuri)'!U41</f>
        <v>0</v>
      </c>
      <c r="O27" s="172">
        <f t="shared" si="2"/>
        <v>17</v>
      </c>
      <c r="Q27" s="151" t="s">
        <v>164</v>
      </c>
    </row>
    <row r="28" spans="2:17" ht="11.25" customHeight="1">
      <c r="B28" s="153"/>
      <c r="C28" s="153"/>
      <c r="D28" s="153"/>
      <c r="E28" s="153"/>
      <c r="F28" s="153"/>
      <c r="G28" s="169">
        <f>'Kriminal (Appelli Inferjuri)'!G43</f>
        <v>0</v>
      </c>
      <c r="H28" s="170">
        <f>'Kriminal (Appelli Inferjuri)'!I43</f>
        <v>0</v>
      </c>
      <c r="I28" s="170">
        <f>'Kriminal (Appelli Inferjuri)'!K43</f>
        <v>0</v>
      </c>
      <c r="J28" s="170">
        <f>'Kriminal (Appelli Inferjuri)'!M43</f>
        <v>0</v>
      </c>
      <c r="K28" s="170">
        <f>'Kriminal (Appelli Inferjuri)'!O43</f>
        <v>9</v>
      </c>
      <c r="L28" s="170">
        <f>'Kriminal (Appelli Inferjuri)'!Q43</f>
        <v>0</v>
      </c>
      <c r="M28" s="171">
        <f t="shared" si="1"/>
        <v>9</v>
      </c>
      <c r="N28" s="170">
        <f>'Kriminal (Appelli Inferjuri)'!U43</f>
        <v>0</v>
      </c>
      <c r="O28" s="172">
        <f t="shared" si="2"/>
        <v>9</v>
      </c>
      <c r="Q28" s="58" t="s">
        <v>98</v>
      </c>
    </row>
    <row r="29" spans="1:17" ht="11.25" customHeight="1">
      <c r="A29" s="192"/>
      <c r="B29" s="153"/>
      <c r="C29" s="193"/>
      <c r="D29" s="153"/>
      <c r="E29" s="153"/>
      <c r="F29" s="153"/>
      <c r="G29" s="169">
        <f>'Kriminal (Appelli Inferjuri)'!G25</f>
        <v>0</v>
      </c>
      <c r="H29" s="170">
        <f>'Kriminal (Appelli Inferjuri)'!I25</f>
        <v>0</v>
      </c>
      <c r="I29" s="170">
        <f>'Kriminal (Appelli Inferjuri)'!K25</f>
        <v>0</v>
      </c>
      <c r="J29" s="170">
        <f>'Kriminal (Appelli Inferjuri)'!M25</f>
        <v>0</v>
      </c>
      <c r="K29" s="170">
        <f>'Kriminal (Appelli Inferjuri)'!O25</f>
        <v>0</v>
      </c>
      <c r="L29" s="170">
        <f>'Kriminal (Appelli Inferjuri)'!Q25</f>
        <v>0</v>
      </c>
      <c r="M29" s="171">
        <f>G29+H29+I29-J29+K29-L29</f>
        <v>0</v>
      </c>
      <c r="N29" s="170">
        <f>'Kriminal (Appelli Inferjuri)'!U25</f>
        <v>0</v>
      </c>
      <c r="O29" s="172">
        <f>M29-N29</f>
        <v>0</v>
      </c>
      <c r="Q29" s="58" t="s">
        <v>178</v>
      </c>
    </row>
    <row r="30" spans="2:17" ht="13.5">
      <c r="B30" s="194"/>
      <c r="C30" s="153"/>
      <c r="D30" s="153"/>
      <c r="E30" s="153"/>
      <c r="F30" s="187" t="s">
        <v>54</v>
      </c>
      <c r="G30" s="188">
        <f aca="true" t="shared" si="4" ref="G30:O30">SUM(G26:G29)</f>
        <v>19</v>
      </c>
      <c r="H30" s="189">
        <f t="shared" si="4"/>
        <v>7</v>
      </c>
      <c r="I30" s="189">
        <f t="shared" si="4"/>
        <v>0</v>
      </c>
      <c r="J30" s="189">
        <f t="shared" si="4"/>
        <v>0</v>
      </c>
      <c r="K30" s="189">
        <f t="shared" si="4"/>
        <v>9</v>
      </c>
      <c r="L30" s="189">
        <f t="shared" si="4"/>
        <v>9</v>
      </c>
      <c r="M30" s="190">
        <f t="shared" si="4"/>
        <v>26</v>
      </c>
      <c r="N30" s="189">
        <f t="shared" si="4"/>
        <v>0</v>
      </c>
      <c r="O30" s="191">
        <f t="shared" si="4"/>
        <v>26</v>
      </c>
      <c r="Q30" s="58" t="s">
        <v>147</v>
      </c>
    </row>
    <row r="31" spans="2:17" ht="13.5">
      <c r="B31" s="173"/>
      <c r="C31" s="174"/>
      <c r="D31" s="174"/>
      <c r="E31" s="175" t="s">
        <v>7</v>
      </c>
      <c r="F31" s="175"/>
      <c r="G31" s="176">
        <f aca="true" t="shared" si="5" ref="G31:O31">G25+G30</f>
        <v>692</v>
      </c>
      <c r="H31" s="177">
        <f t="shared" si="5"/>
        <v>26</v>
      </c>
      <c r="I31" s="177">
        <f t="shared" si="5"/>
        <v>0</v>
      </c>
      <c r="J31" s="177">
        <f t="shared" si="5"/>
        <v>6</v>
      </c>
      <c r="K31" s="177">
        <f t="shared" si="5"/>
        <v>10</v>
      </c>
      <c r="L31" s="177">
        <f t="shared" si="5"/>
        <v>10</v>
      </c>
      <c r="M31" s="178">
        <f t="shared" si="5"/>
        <v>712</v>
      </c>
      <c r="N31" s="177">
        <f t="shared" si="5"/>
        <v>0</v>
      </c>
      <c r="O31" s="179">
        <f t="shared" si="5"/>
        <v>712</v>
      </c>
      <c r="Q31" s="58" t="s">
        <v>99</v>
      </c>
    </row>
    <row r="32" spans="2:17" ht="12.75">
      <c r="B32" s="153"/>
      <c r="C32" s="153"/>
      <c r="D32" s="153"/>
      <c r="E32" s="153"/>
      <c r="F32" s="153"/>
      <c r="G32" s="169"/>
      <c r="H32" s="180"/>
      <c r="I32" s="180"/>
      <c r="J32" s="180"/>
      <c r="K32" s="180"/>
      <c r="L32" s="180"/>
      <c r="M32" s="171"/>
      <c r="N32" s="170"/>
      <c r="O32" s="181"/>
      <c r="Q32" s="58" t="s">
        <v>100</v>
      </c>
    </row>
    <row r="33" spans="2:17" ht="12.75" customHeight="1">
      <c r="B33" s="152" t="s">
        <v>15</v>
      </c>
      <c r="C33" s="152"/>
      <c r="D33" s="152"/>
      <c r="E33" s="152"/>
      <c r="F33" s="153"/>
      <c r="G33" s="166"/>
      <c r="H33" s="182"/>
      <c r="I33" s="182"/>
      <c r="J33" s="182"/>
      <c r="K33" s="182"/>
      <c r="L33" s="182"/>
      <c r="M33" s="168"/>
      <c r="N33" s="182"/>
      <c r="O33" s="165"/>
      <c r="Q33" s="58" t="s">
        <v>101</v>
      </c>
    </row>
    <row r="34" spans="2:17" ht="12.75" customHeight="1">
      <c r="B34" s="152"/>
      <c r="C34" s="152"/>
      <c r="D34" s="152"/>
      <c r="E34" s="152"/>
      <c r="F34" s="153"/>
      <c r="G34" s="166"/>
      <c r="H34" s="182"/>
      <c r="I34" s="182"/>
      <c r="J34" s="182"/>
      <c r="K34" s="182"/>
      <c r="L34" s="182"/>
      <c r="M34" s="168"/>
      <c r="N34" s="182"/>
      <c r="O34" s="165"/>
      <c r="Q34" s="58" t="s">
        <v>102</v>
      </c>
    </row>
    <row r="35" spans="2:17" ht="12.75">
      <c r="B35" s="152"/>
      <c r="C35" s="152"/>
      <c r="D35" s="152"/>
      <c r="E35" s="152"/>
      <c r="F35" s="153"/>
      <c r="G35" s="166"/>
      <c r="H35" s="167"/>
      <c r="I35" s="167"/>
      <c r="J35" s="167"/>
      <c r="K35" s="167"/>
      <c r="L35" s="167"/>
      <c r="M35" s="168"/>
      <c r="N35" s="167"/>
      <c r="O35" s="165"/>
      <c r="Q35" s="195" t="s">
        <v>103</v>
      </c>
    </row>
    <row r="36" spans="2:17" ht="11.25" customHeight="1">
      <c r="B36" s="153"/>
      <c r="D36" s="153"/>
      <c r="E36" s="153"/>
      <c r="F36" s="153"/>
      <c r="G36" s="169">
        <f>'Kriminal (Superjuri)'!G25</f>
        <v>0</v>
      </c>
      <c r="H36" s="170">
        <f>'Kriminal (Superjuri)'!I25</f>
        <v>0</v>
      </c>
      <c r="I36" s="170">
        <f>'Kriminal (Superjuri)'!K25</f>
        <v>0</v>
      </c>
      <c r="J36" s="170">
        <f>'Kriminal (Superjuri)'!M25</f>
        <v>0</v>
      </c>
      <c r="K36" s="170">
        <f>'Kriminal (Superjuri)'!O25</f>
        <v>0</v>
      </c>
      <c r="L36" s="170">
        <f>'Kriminal (Superjuri)'!Q25</f>
        <v>0</v>
      </c>
      <c r="M36" s="171">
        <f aca="true" t="shared" si="6" ref="M36:M45">G36+H36+I36-J36+K36-L36</f>
        <v>0</v>
      </c>
      <c r="N36" s="170">
        <f>'Kriminal (Superjuri)'!U25</f>
        <v>0</v>
      </c>
      <c r="O36" s="172">
        <f aca="true" t="shared" si="7" ref="O36:O42">M36-N36</f>
        <v>0</v>
      </c>
      <c r="Q36" s="58" t="s">
        <v>104</v>
      </c>
    </row>
    <row r="37" spans="2:17" ht="11.25" customHeight="1">
      <c r="B37" s="153"/>
      <c r="C37" s="185" t="s">
        <v>158</v>
      </c>
      <c r="D37" s="153"/>
      <c r="E37" s="153"/>
      <c r="F37" s="153"/>
      <c r="G37" s="169">
        <f>'Kriminal (Superjuri)'!G27</f>
        <v>16</v>
      </c>
      <c r="H37" s="170">
        <f>'Kriminal (Superjuri)'!I27</f>
        <v>1</v>
      </c>
      <c r="I37" s="170">
        <f>'Kriminal (Superjuri)'!K27</f>
        <v>0</v>
      </c>
      <c r="J37" s="170">
        <f>'Kriminal (Superjuri)'!M27</f>
        <v>0</v>
      </c>
      <c r="K37" s="170">
        <f>'Kriminal (Superjuri)'!O27</f>
        <v>0</v>
      </c>
      <c r="L37" s="170">
        <f>'Kriminal (Superjuri)'!Q27</f>
        <v>0</v>
      </c>
      <c r="M37" s="171">
        <f t="shared" si="6"/>
        <v>17</v>
      </c>
      <c r="N37" s="170">
        <f>'Kriminal (Superjuri)'!U27</f>
        <v>0</v>
      </c>
      <c r="O37" s="172">
        <f t="shared" si="7"/>
        <v>17</v>
      </c>
      <c r="Q37" s="58" t="s">
        <v>163</v>
      </c>
    </row>
    <row r="38" spans="2:17" ht="11.25" customHeight="1">
      <c r="B38" s="153"/>
      <c r="C38" s="186" t="s">
        <v>59</v>
      </c>
      <c r="D38" s="153"/>
      <c r="E38" s="153"/>
      <c r="F38" s="153"/>
      <c r="G38" s="169">
        <f>'Kriminal (Superjuri)'!G29</f>
        <v>0</v>
      </c>
      <c r="H38" s="170">
        <f>'Kriminal (Superjuri)'!I29</f>
        <v>0</v>
      </c>
      <c r="I38" s="170">
        <f>'Kriminal (Superjuri)'!K29</f>
        <v>0</v>
      </c>
      <c r="J38" s="170">
        <f>'Kriminal (Superjuri)'!M29</f>
        <v>0</v>
      </c>
      <c r="K38" s="170">
        <f>'Kriminal (Superjuri)'!O29</f>
        <v>0</v>
      </c>
      <c r="L38" s="170">
        <f>'Kriminal (Superjuri)'!Q29</f>
        <v>0</v>
      </c>
      <c r="M38" s="171">
        <f t="shared" si="6"/>
        <v>0</v>
      </c>
      <c r="N38" s="170">
        <f>'Kriminal (Superjuri)'!U29</f>
        <v>0</v>
      </c>
      <c r="O38" s="172">
        <f t="shared" si="7"/>
        <v>0</v>
      </c>
      <c r="Q38" s="58" t="s">
        <v>105</v>
      </c>
    </row>
    <row r="39" spans="2:17" ht="11.25" customHeight="1">
      <c r="B39" s="153"/>
      <c r="C39" s="185" t="s">
        <v>163</v>
      </c>
      <c r="D39" s="153"/>
      <c r="E39" s="153"/>
      <c r="F39" s="153"/>
      <c r="G39" s="169">
        <f>'Kriminal (Superjuri)'!G31</f>
        <v>43</v>
      </c>
      <c r="H39" s="170">
        <f>'Kriminal (Superjuri)'!I31</f>
        <v>1</v>
      </c>
      <c r="I39" s="170">
        <f>'Kriminal (Superjuri)'!K31</f>
        <v>0</v>
      </c>
      <c r="J39" s="170">
        <f>'Kriminal (Superjuri)'!M31</f>
        <v>0</v>
      </c>
      <c r="K39" s="170">
        <f>'Kriminal (Superjuri)'!O31</f>
        <v>0</v>
      </c>
      <c r="L39" s="170">
        <f>'Kriminal (Superjuri)'!Q31</f>
        <v>0</v>
      </c>
      <c r="M39" s="171">
        <f t="shared" si="6"/>
        <v>44</v>
      </c>
      <c r="N39" s="170">
        <f>'Kriminal (Superjuri)'!U31</f>
        <v>0</v>
      </c>
      <c r="O39" s="172">
        <f t="shared" si="7"/>
        <v>44</v>
      </c>
      <c r="Q39" s="58" t="s">
        <v>184</v>
      </c>
    </row>
    <row r="40" spans="2:17" ht="11.25" customHeight="1">
      <c r="B40" s="153"/>
      <c r="D40" s="153"/>
      <c r="E40" s="153"/>
      <c r="F40" s="153"/>
      <c r="G40" s="169">
        <f>'Kriminal (Superjuri)'!G33</f>
        <v>0</v>
      </c>
      <c r="H40" s="170">
        <f>'Kriminal (Superjuri)'!I33</f>
        <v>0</v>
      </c>
      <c r="I40" s="170">
        <f>'Kriminal (Superjuri)'!K33</f>
        <v>0</v>
      </c>
      <c r="J40" s="170">
        <f>'Kriminal (Superjuri)'!M33</f>
        <v>0</v>
      </c>
      <c r="K40" s="170">
        <f>'Kriminal (Superjuri)'!O33</f>
        <v>0</v>
      </c>
      <c r="L40" s="170">
        <f>'Kriminal (Superjuri)'!Q33</f>
        <v>0</v>
      </c>
      <c r="M40" s="171">
        <f t="shared" si="6"/>
        <v>0</v>
      </c>
      <c r="N40" s="170">
        <f>'Kriminal (Superjuri)'!U33</f>
        <v>0</v>
      </c>
      <c r="O40" s="172">
        <f t="shared" si="7"/>
        <v>0</v>
      </c>
      <c r="Q40" s="58" t="s">
        <v>106</v>
      </c>
    </row>
    <row r="41" spans="2:17" ht="11.25" customHeight="1">
      <c r="B41" s="153"/>
      <c r="C41" s="185" t="str">
        <f>Q35</f>
        <v>EDWINA GRIMA</v>
      </c>
      <c r="D41" s="153"/>
      <c r="E41" s="153"/>
      <c r="F41" s="153"/>
      <c r="G41" s="169">
        <f>'Kriminal (Superjuri)'!G35</f>
        <v>1</v>
      </c>
      <c r="H41" s="170">
        <f>'Kriminal (Superjuri)'!I35</f>
        <v>0</v>
      </c>
      <c r="I41" s="170">
        <f>'Kriminal (Superjuri)'!K43</f>
        <v>0</v>
      </c>
      <c r="J41" s="170">
        <f>'Kriminal (Superjuri)'!M35</f>
        <v>0</v>
      </c>
      <c r="K41" s="170">
        <f>'Kriminal (Superjuri)'!O35</f>
        <v>0</v>
      </c>
      <c r="L41" s="170">
        <f>'Kriminal (Superjuri)'!Q35</f>
        <v>0</v>
      </c>
      <c r="M41" s="171">
        <f t="shared" si="6"/>
        <v>1</v>
      </c>
      <c r="N41" s="170">
        <f>'Kriminal (Superjuri)'!U35</f>
        <v>0</v>
      </c>
      <c r="O41" s="172">
        <f t="shared" si="7"/>
        <v>1</v>
      </c>
      <c r="Q41" s="58" t="s">
        <v>107</v>
      </c>
    </row>
    <row r="42" spans="2:17" ht="13.5">
      <c r="B42" s="153"/>
      <c r="C42" s="186" t="str">
        <f>Q32</f>
        <v>CONSUELO-PILAR SCERRI HERRERA</v>
      </c>
      <c r="D42" s="153"/>
      <c r="E42" s="153"/>
      <c r="F42" s="153"/>
      <c r="G42" s="169">
        <f>'Kriminal (Superjuri)'!G37</f>
        <v>20</v>
      </c>
      <c r="H42" s="170">
        <f>'Kriminal (Superjuri)'!I37</f>
        <v>1</v>
      </c>
      <c r="I42" s="196">
        <f>'Kriminal (Superjuri)'!K37</f>
        <v>0</v>
      </c>
      <c r="J42" s="170">
        <f>'Kriminal (Superjuri)'!M37</f>
        <v>0</v>
      </c>
      <c r="K42" s="170">
        <f>'Kriminal (Superjuri)'!O37</f>
        <v>0</v>
      </c>
      <c r="L42" s="170">
        <f>'Kriminal (Superjuri)'!Q37</f>
        <v>0</v>
      </c>
      <c r="M42" s="171">
        <f t="shared" si="6"/>
        <v>21</v>
      </c>
      <c r="N42" s="170">
        <f>'Kriminal (Superjuri)'!U37</f>
        <v>0</v>
      </c>
      <c r="O42" s="172">
        <f t="shared" si="7"/>
        <v>21</v>
      </c>
      <c r="Q42" s="58" t="s">
        <v>109</v>
      </c>
    </row>
    <row r="43" spans="2:17" ht="13.5">
      <c r="B43" s="153"/>
      <c r="C43" s="153"/>
      <c r="D43" s="153"/>
      <c r="E43" s="153"/>
      <c r="F43" s="187" t="s">
        <v>53</v>
      </c>
      <c r="G43" s="188">
        <f>SUM(G36:G42)</f>
        <v>80</v>
      </c>
      <c r="H43" s="189">
        <f>SUM(H36:H42)</f>
        <v>3</v>
      </c>
      <c r="I43" s="189">
        <f aca="true" t="shared" si="8" ref="I43:O43">SUM(I36:I42)</f>
        <v>0</v>
      </c>
      <c r="J43" s="189">
        <f t="shared" si="8"/>
        <v>0</v>
      </c>
      <c r="K43" s="189">
        <f t="shared" si="8"/>
        <v>0</v>
      </c>
      <c r="L43" s="189">
        <f t="shared" si="8"/>
        <v>0</v>
      </c>
      <c r="M43" s="190">
        <f t="shared" si="8"/>
        <v>83</v>
      </c>
      <c r="N43" s="189">
        <f t="shared" si="8"/>
        <v>0</v>
      </c>
      <c r="O43" s="191">
        <f t="shared" si="8"/>
        <v>83</v>
      </c>
      <c r="Q43" s="58" t="s">
        <v>110</v>
      </c>
    </row>
    <row r="44" spans="2:17" ht="13.5">
      <c r="B44" s="153"/>
      <c r="C44" s="186"/>
      <c r="D44" s="153"/>
      <c r="E44" s="153"/>
      <c r="F44" s="153"/>
      <c r="G44" s="169">
        <f>'Kriminal (Superjuri)'!G39</f>
        <v>0</v>
      </c>
      <c r="H44" s="170">
        <f>'Kriminal (Superjuri)'!I39</f>
        <v>0</v>
      </c>
      <c r="I44" s="170">
        <f>'Kriminal (Superjuri)'!K39</f>
        <v>0</v>
      </c>
      <c r="J44" s="170">
        <f>'Kriminal (Superjuri)'!M39</f>
        <v>0</v>
      </c>
      <c r="K44" s="170">
        <f>'Kriminal (Superjuri)'!O39</f>
        <v>0</v>
      </c>
      <c r="L44" s="170">
        <f>'Kriminal (Superjuri)'!Q39</f>
        <v>0</v>
      </c>
      <c r="M44" s="171">
        <f t="shared" si="6"/>
        <v>0</v>
      </c>
      <c r="N44" s="170">
        <f>'Kriminal (Superjuri)'!U39</f>
        <v>0</v>
      </c>
      <c r="O44" s="172">
        <f>M44-N44</f>
        <v>0</v>
      </c>
      <c r="Q44" s="58" t="s">
        <v>111</v>
      </c>
    </row>
    <row r="45" spans="2:17" ht="11.25" customHeight="1">
      <c r="B45" s="153"/>
      <c r="C45" s="186"/>
      <c r="D45" s="153"/>
      <c r="E45" s="153"/>
      <c r="F45" s="153"/>
      <c r="G45" s="169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1">
        <f t="shared" si="6"/>
        <v>0</v>
      </c>
      <c r="N45" s="170">
        <v>0</v>
      </c>
      <c r="O45" s="172">
        <v>0</v>
      </c>
      <c r="Q45" s="58" t="s">
        <v>112</v>
      </c>
    </row>
    <row r="46" spans="2:17" ht="13.5">
      <c r="B46" s="153"/>
      <c r="C46" s="186"/>
      <c r="D46" s="153"/>
      <c r="E46" s="153"/>
      <c r="F46" s="187" t="s">
        <v>54</v>
      </c>
      <c r="G46" s="188">
        <f aca="true" t="shared" si="9" ref="G46:O46">SUM(G44:G45)</f>
        <v>0</v>
      </c>
      <c r="H46" s="189">
        <f t="shared" si="9"/>
        <v>0</v>
      </c>
      <c r="I46" s="189">
        <f t="shared" si="9"/>
        <v>0</v>
      </c>
      <c r="J46" s="189">
        <f t="shared" si="9"/>
        <v>0</v>
      </c>
      <c r="K46" s="189">
        <f t="shared" si="9"/>
        <v>0</v>
      </c>
      <c r="L46" s="189">
        <f t="shared" si="9"/>
        <v>0</v>
      </c>
      <c r="M46" s="190">
        <f t="shared" si="9"/>
        <v>0</v>
      </c>
      <c r="N46" s="189">
        <f t="shared" si="9"/>
        <v>0</v>
      </c>
      <c r="O46" s="191">
        <f t="shared" si="9"/>
        <v>0</v>
      </c>
      <c r="Q46" s="58" t="s">
        <v>108</v>
      </c>
    </row>
    <row r="47" spans="2:17" ht="13.5">
      <c r="B47" s="173"/>
      <c r="C47" s="174"/>
      <c r="D47" s="174"/>
      <c r="E47" s="175" t="s">
        <v>7</v>
      </c>
      <c r="F47" s="175"/>
      <c r="G47" s="176">
        <f aca="true" t="shared" si="10" ref="G47:O47">G43+G46</f>
        <v>80</v>
      </c>
      <c r="H47" s="177">
        <f t="shared" si="10"/>
        <v>3</v>
      </c>
      <c r="I47" s="177">
        <f t="shared" si="10"/>
        <v>0</v>
      </c>
      <c r="J47" s="177">
        <f t="shared" si="10"/>
        <v>0</v>
      </c>
      <c r="K47" s="177">
        <f t="shared" si="10"/>
        <v>0</v>
      </c>
      <c r="L47" s="177">
        <f t="shared" si="10"/>
        <v>0</v>
      </c>
      <c r="M47" s="178">
        <f t="shared" si="10"/>
        <v>83</v>
      </c>
      <c r="N47" s="177">
        <f t="shared" si="10"/>
        <v>0</v>
      </c>
      <c r="O47" s="179">
        <f t="shared" si="10"/>
        <v>83</v>
      </c>
      <c r="Q47" s="58" t="s">
        <v>109</v>
      </c>
    </row>
    <row r="48" spans="2:17" ht="13.5">
      <c r="B48" s="197"/>
      <c r="C48" s="197"/>
      <c r="D48" s="197"/>
      <c r="E48" s="198"/>
      <c r="F48" s="198"/>
      <c r="G48" s="199"/>
      <c r="H48" s="200"/>
      <c r="I48" s="200"/>
      <c r="J48" s="200"/>
      <c r="K48" s="200"/>
      <c r="L48" s="200"/>
      <c r="M48" s="201"/>
      <c r="N48" s="200"/>
      <c r="O48" s="202"/>
      <c r="Q48" s="58" t="s">
        <v>136</v>
      </c>
    </row>
    <row r="49" spans="2:17" ht="12.75" customHeight="1">
      <c r="B49" s="152" t="s">
        <v>10</v>
      </c>
      <c r="C49" s="152"/>
      <c r="D49" s="152"/>
      <c r="E49" s="152"/>
      <c r="F49" s="153"/>
      <c r="G49" s="166"/>
      <c r="H49" s="182"/>
      <c r="I49" s="182"/>
      <c r="J49" s="182"/>
      <c r="K49" s="182"/>
      <c r="L49" s="182"/>
      <c r="M49" s="168"/>
      <c r="N49" s="182"/>
      <c r="O49" s="165"/>
      <c r="Q49" s="58" t="s">
        <v>110</v>
      </c>
    </row>
    <row r="50" spans="2:17" ht="12.75">
      <c r="B50" s="152"/>
      <c r="C50" s="152"/>
      <c r="D50" s="152"/>
      <c r="E50" s="152"/>
      <c r="F50" s="153"/>
      <c r="G50" s="166"/>
      <c r="H50" s="167"/>
      <c r="I50" s="167"/>
      <c r="J50" s="167"/>
      <c r="K50" s="167"/>
      <c r="L50" s="167"/>
      <c r="M50" s="168"/>
      <c r="N50" s="167"/>
      <c r="O50" s="165"/>
      <c r="Q50" s="58" t="s">
        <v>111</v>
      </c>
    </row>
    <row r="51" spans="2:17" ht="11.25" customHeight="1">
      <c r="B51" s="153"/>
      <c r="C51" s="186" t="str">
        <f>Q67</f>
        <v>JOSETTE DEMICOLI</v>
      </c>
      <c r="D51" s="153"/>
      <c r="E51" s="153"/>
      <c r="F51" s="153"/>
      <c r="G51" s="169">
        <f>'J. Demicoli'!G45</f>
        <v>338</v>
      </c>
      <c r="H51" s="170">
        <f>'J. Demicoli'!I45</f>
        <v>9</v>
      </c>
      <c r="I51" s="170">
        <f>'J. Demicoli'!K45</f>
        <v>0</v>
      </c>
      <c r="J51" s="170">
        <f>'J. Demicoli'!M45</f>
        <v>6</v>
      </c>
      <c r="K51" s="170">
        <f>'J. Demicoli'!O45</f>
        <v>0</v>
      </c>
      <c r="L51" s="170">
        <f>'J. Demicoli'!Q45</f>
        <v>0</v>
      </c>
      <c r="M51" s="171">
        <f aca="true" t="shared" si="11" ref="M51:M67">G51+H51+I51-J51+K51-L51</f>
        <v>341</v>
      </c>
      <c r="N51" s="170">
        <f>'J. Demicoli'!U45</f>
        <v>0</v>
      </c>
      <c r="O51" s="172">
        <f>M51-N51</f>
        <v>341</v>
      </c>
      <c r="Q51" s="58" t="s">
        <v>112</v>
      </c>
    </row>
    <row r="52" spans="2:17" ht="11.25" customHeight="1">
      <c r="B52" s="153"/>
      <c r="C52" s="186" t="str">
        <f>Q62</f>
        <v>GABRIELLA VELLA</v>
      </c>
      <c r="D52" s="153"/>
      <c r="E52" s="153"/>
      <c r="F52" s="153"/>
      <c r="G52" s="169">
        <f>'Vella G.'!G45</f>
        <v>214</v>
      </c>
      <c r="H52" s="170">
        <f>'Vella G.'!I45</f>
        <v>15</v>
      </c>
      <c r="I52" s="170">
        <f>'Vella G.'!K45</f>
        <v>3</v>
      </c>
      <c r="J52" s="170">
        <f>'Vella G.'!M45</f>
        <v>10</v>
      </c>
      <c r="K52" s="170">
        <f>'Vella G.'!O45</f>
        <v>0</v>
      </c>
      <c r="L52" s="170">
        <f>'Vella G.'!Q45</f>
        <v>6</v>
      </c>
      <c r="M52" s="171">
        <f t="shared" si="11"/>
        <v>216</v>
      </c>
      <c r="N52" s="170">
        <f>'Vella G.'!U45</f>
        <v>3</v>
      </c>
      <c r="O52" s="172">
        <f aca="true" t="shared" si="12" ref="O52:O67">M52-N52</f>
        <v>213</v>
      </c>
      <c r="Q52" s="58" t="s">
        <v>113</v>
      </c>
    </row>
    <row r="53" spans="2:17" ht="11.25" customHeight="1">
      <c r="B53" s="153"/>
      <c r="C53" s="186"/>
      <c r="D53" s="153"/>
      <c r="E53" s="153"/>
      <c r="F53" s="153"/>
      <c r="G53" s="169">
        <f>'Depasquale F.'!G45</f>
        <v>0</v>
      </c>
      <c r="H53" s="170">
        <f>'Depasquale F.'!I45</f>
        <v>0</v>
      </c>
      <c r="I53" s="170">
        <f>'Depasquale F.'!K45</f>
        <v>0</v>
      </c>
      <c r="J53" s="170">
        <f>'Depasquale F.'!M45</f>
        <v>0</v>
      </c>
      <c r="K53" s="170">
        <f>'Depasquale F.'!O45</f>
        <v>0</v>
      </c>
      <c r="L53" s="170">
        <f>'Depasquale F.'!Q45</f>
        <v>0</v>
      </c>
      <c r="M53" s="171">
        <f t="shared" si="11"/>
        <v>0</v>
      </c>
      <c r="N53" s="170">
        <f>'Depasquale F.'!U45</f>
        <v>0</v>
      </c>
      <c r="O53" s="172">
        <f t="shared" si="12"/>
        <v>0</v>
      </c>
      <c r="Q53" s="58" t="s">
        <v>114</v>
      </c>
    </row>
    <row r="54" spans="2:17" ht="11.25" customHeight="1">
      <c r="B54" s="153"/>
      <c r="C54" s="186" t="str">
        <f>Q72</f>
        <v>ASTRID-MAY GRIMA</v>
      </c>
      <c r="D54" s="153"/>
      <c r="E54" s="153"/>
      <c r="F54" s="153"/>
      <c r="G54" s="169">
        <f>'Astrid-May Grima'!G45</f>
        <v>1934</v>
      </c>
      <c r="H54" s="170">
        <f>'Astrid-May Grima'!I45</f>
        <v>7</v>
      </c>
      <c r="I54" s="170">
        <f>'Astrid-May Grima'!K45</f>
        <v>0</v>
      </c>
      <c r="J54" s="170">
        <f>'Astrid-May Grima'!M45</f>
        <v>3</v>
      </c>
      <c r="K54" s="170">
        <f>'Astrid-May Grima'!O45</f>
        <v>0</v>
      </c>
      <c r="L54" s="170">
        <f>'Astrid-May Grima'!Q45</f>
        <v>0</v>
      </c>
      <c r="M54" s="171">
        <f t="shared" si="11"/>
        <v>1938</v>
      </c>
      <c r="N54" s="170">
        <f>'Astrid-May Grima'!U45</f>
        <v>2</v>
      </c>
      <c r="O54" s="172">
        <f t="shared" si="12"/>
        <v>1936</v>
      </c>
      <c r="Q54" s="195" t="s">
        <v>115</v>
      </c>
    </row>
    <row r="55" spans="2:17" ht="11.25" customHeight="1">
      <c r="B55" s="194"/>
      <c r="C55" s="185" t="s">
        <v>180</v>
      </c>
      <c r="D55" s="153"/>
      <c r="E55" s="153"/>
      <c r="F55" s="153"/>
      <c r="G55" s="169">
        <f>'Farrugia Frendo C.'!G45</f>
        <v>1256</v>
      </c>
      <c r="H55" s="170">
        <f>'Farrugia Frendo C.'!I45</f>
        <v>39</v>
      </c>
      <c r="I55" s="170">
        <f>'Farrugia Frendo C.'!K45</f>
        <v>0</v>
      </c>
      <c r="J55" s="170">
        <f>'Farrugia Frendo C.'!M45</f>
        <v>18</v>
      </c>
      <c r="K55" s="170">
        <f>'Farrugia Frendo C.'!O45</f>
        <v>0</v>
      </c>
      <c r="L55" s="170">
        <f>'Farrugia Frendo C.'!Q45</f>
        <v>0</v>
      </c>
      <c r="M55" s="171">
        <f t="shared" si="11"/>
        <v>1277</v>
      </c>
      <c r="N55" s="170">
        <f>'Farrugia Frendo C.'!U45</f>
        <v>69</v>
      </c>
      <c r="O55" s="172">
        <f t="shared" si="12"/>
        <v>1208</v>
      </c>
      <c r="Q55" s="58" t="s">
        <v>116</v>
      </c>
    </row>
    <row r="56" spans="2:17" ht="11.25" customHeight="1">
      <c r="B56" s="153"/>
      <c r="C56" s="186" t="str">
        <f>Q39</f>
        <v>YANA MICALLEF STAFRACE</v>
      </c>
      <c r="D56" s="153"/>
      <c r="E56" s="153"/>
      <c r="F56" s="153"/>
      <c r="G56" s="169">
        <f>'Micallef Stafrace Y.'!G45</f>
        <v>1878</v>
      </c>
      <c r="H56" s="170">
        <f>'Micallef Stafrace Y.'!I45</f>
        <v>5</v>
      </c>
      <c r="I56" s="170">
        <f>'Micallef Stafrace Y.'!K45</f>
        <v>0</v>
      </c>
      <c r="J56" s="170">
        <f>'Micallef Stafrace Y.'!M45</f>
        <v>1</v>
      </c>
      <c r="K56" s="170">
        <f>'Micallef Stafrace Y.'!O45</f>
        <v>0</v>
      </c>
      <c r="L56" s="170">
        <f>'Micallef Stafrace Y.'!Q45</f>
        <v>0</v>
      </c>
      <c r="M56" s="171">
        <f t="shared" si="11"/>
        <v>1882</v>
      </c>
      <c r="N56" s="170">
        <f>'Micallef Stafrace Y.'!U45</f>
        <v>0</v>
      </c>
      <c r="O56" s="172">
        <f t="shared" si="12"/>
        <v>1882</v>
      </c>
      <c r="Q56" s="58" t="s">
        <v>117</v>
      </c>
    </row>
    <row r="57" spans="2:17" ht="11.25" customHeight="1">
      <c r="B57" s="153"/>
      <c r="C57" s="186" t="str">
        <f>Q28</f>
        <v>AUDREY DEMICOLI</v>
      </c>
      <c r="D57" s="153"/>
      <c r="E57" s="153"/>
      <c r="F57" s="153"/>
      <c r="G57" s="203">
        <f>'Demicoli A.'!G45</f>
        <v>413</v>
      </c>
      <c r="H57" s="170">
        <f>'Demicoli A.'!I45</f>
        <v>67</v>
      </c>
      <c r="I57" s="170">
        <f>'Demicoli A.'!K45</f>
        <v>0</v>
      </c>
      <c r="J57" s="170">
        <f>'Demicoli A.'!M45</f>
        <v>1</v>
      </c>
      <c r="K57" s="170">
        <f>'Demicoli A.'!O45</f>
        <v>0</v>
      </c>
      <c r="L57" s="170">
        <f>'Demicoli A.'!Q45</f>
        <v>0</v>
      </c>
      <c r="M57" s="171">
        <f t="shared" si="11"/>
        <v>479</v>
      </c>
      <c r="N57" s="170">
        <f>'Demicoli A.'!U45</f>
        <v>189</v>
      </c>
      <c r="O57" s="172">
        <f t="shared" si="12"/>
        <v>290</v>
      </c>
      <c r="Q57" s="58" t="s">
        <v>118</v>
      </c>
    </row>
    <row r="58" spans="2:17" ht="11.25" customHeight="1">
      <c r="B58" s="153"/>
      <c r="C58" s="186" t="str">
        <f>Q48</f>
        <v>MARSE-ANN FARRUGIA </v>
      </c>
      <c r="D58" s="153"/>
      <c r="E58" s="153"/>
      <c r="F58" s="153"/>
      <c r="G58" s="169">
        <f>'Farrugia M.'!G45</f>
        <v>194</v>
      </c>
      <c r="H58" s="170">
        <f>'Farrugia M.'!I45</f>
        <v>7</v>
      </c>
      <c r="I58" s="170">
        <f>'Farrugia M.'!K45</f>
        <v>0</v>
      </c>
      <c r="J58" s="170">
        <f>'Farrugia M.'!M45</f>
        <v>9</v>
      </c>
      <c r="K58" s="170">
        <f>'Farrugia M.'!O45</f>
        <v>0</v>
      </c>
      <c r="L58" s="170">
        <f>'Farrugia M.'!Q45</f>
        <v>0</v>
      </c>
      <c r="M58" s="171">
        <f t="shared" si="11"/>
        <v>192</v>
      </c>
      <c r="N58" s="170">
        <f>'Farrugia M.'!U45</f>
        <v>70</v>
      </c>
      <c r="O58" s="172">
        <f t="shared" si="12"/>
        <v>122</v>
      </c>
      <c r="Q58" s="58" t="s">
        <v>119</v>
      </c>
    </row>
    <row r="59" spans="2:17" ht="11.25" customHeight="1">
      <c r="B59" s="153"/>
      <c r="C59" s="186" t="str">
        <f>Q77</f>
        <v>NADINE LIA</v>
      </c>
      <c r="D59" s="153"/>
      <c r="E59" s="153"/>
      <c r="F59" s="153"/>
      <c r="G59" s="169">
        <f>'Nadine Lia'!G45</f>
        <v>646</v>
      </c>
      <c r="H59" s="170">
        <f>'Nadine Lia'!I45</f>
        <v>10</v>
      </c>
      <c r="I59" s="170">
        <f>'Nadine Lia'!K45</f>
        <v>0</v>
      </c>
      <c r="J59" s="170">
        <f>'Nadine Lia'!M45</f>
        <v>5</v>
      </c>
      <c r="K59" s="170">
        <f>'Nadine Lia'!O45</f>
        <v>0</v>
      </c>
      <c r="L59" s="170">
        <f>'Nadine Lia'!Q45</f>
        <v>0</v>
      </c>
      <c r="M59" s="171">
        <f t="shared" si="11"/>
        <v>651</v>
      </c>
      <c r="N59" s="170">
        <f>'Nadine Lia'!U45</f>
        <v>1</v>
      </c>
      <c r="O59" s="172">
        <f t="shared" si="12"/>
        <v>650</v>
      </c>
      <c r="Q59" s="58" t="s">
        <v>120</v>
      </c>
    </row>
    <row r="60" spans="2:17" ht="11.25" customHeight="1">
      <c r="B60" s="194"/>
      <c r="C60" s="186" t="str">
        <f>Q73</f>
        <v>SIMONE GRECH</v>
      </c>
      <c r="D60" s="153"/>
      <c r="E60" s="153"/>
      <c r="F60" s="153"/>
      <c r="G60" s="169">
        <f>'Simone Grech'!G45</f>
        <v>445</v>
      </c>
      <c r="H60" s="170">
        <f>'Simone Grech'!I45</f>
        <v>0</v>
      </c>
      <c r="I60" s="170">
        <f>'Simone Grech'!K45</f>
        <v>0</v>
      </c>
      <c r="J60" s="170">
        <f>'Simone Grech'!M45</f>
        <v>1</v>
      </c>
      <c r="K60" s="170">
        <f>'Simone Grech'!O45</f>
        <v>0</v>
      </c>
      <c r="L60" s="170">
        <f>'Simone Grech'!Q45</f>
        <v>0</v>
      </c>
      <c r="M60" s="171">
        <f t="shared" si="11"/>
        <v>444</v>
      </c>
      <c r="N60" s="170">
        <f>'Simone Grech'!U45</f>
        <v>0</v>
      </c>
      <c r="O60" s="172">
        <f t="shared" si="12"/>
        <v>444</v>
      </c>
      <c r="Q60" s="58" t="s">
        <v>121</v>
      </c>
    </row>
    <row r="61" spans="2:17" ht="11.25" customHeight="1">
      <c r="B61" s="153"/>
      <c r="C61" s="185" t="s">
        <v>168</v>
      </c>
      <c r="D61" s="153"/>
      <c r="E61" s="153"/>
      <c r="F61" s="153"/>
      <c r="G61" s="169">
        <f>'J. Mifsud'!G45</f>
        <v>192</v>
      </c>
      <c r="H61" s="170">
        <f>'J. Mifsud'!I45</f>
        <v>14</v>
      </c>
      <c r="I61" s="170">
        <f>'J. Mifsud'!K45</f>
        <v>0</v>
      </c>
      <c r="J61" s="170">
        <f>'J. Mifsud'!M45</f>
        <v>10</v>
      </c>
      <c r="K61" s="170">
        <f>'J. Mifsud'!O45</f>
        <v>0</v>
      </c>
      <c r="L61" s="170">
        <f>'J. Mifsud'!Q45</f>
        <v>1</v>
      </c>
      <c r="M61" s="171">
        <f t="shared" si="11"/>
        <v>195</v>
      </c>
      <c r="N61" s="170">
        <f>'J. Mifsud'!U45</f>
        <v>0</v>
      </c>
      <c r="O61" s="172">
        <f t="shared" si="12"/>
        <v>195</v>
      </c>
      <c r="Q61" s="58" t="s">
        <v>122</v>
      </c>
    </row>
    <row r="62" spans="2:17" ht="11.25" customHeight="1">
      <c r="B62" s="153"/>
      <c r="C62" s="186" t="str">
        <f>Q34</f>
        <v>DOREEN CLARKE</v>
      </c>
      <c r="D62" s="153"/>
      <c r="E62" s="153"/>
      <c r="F62" s="153"/>
      <c r="G62" s="169">
        <f>'Clarke D.'!G45</f>
        <v>420</v>
      </c>
      <c r="H62" s="170">
        <f>'Clarke D.'!I45</f>
        <v>19</v>
      </c>
      <c r="I62" s="170">
        <f>'Clarke D.'!K45</f>
        <v>0</v>
      </c>
      <c r="J62" s="170">
        <f>'Clarke D.'!M45</f>
        <v>12</v>
      </c>
      <c r="K62" s="170">
        <f>'Clarke D.'!O45</f>
        <v>0</v>
      </c>
      <c r="L62" s="170">
        <f>'Clarke D.'!Q45</f>
        <v>1</v>
      </c>
      <c r="M62" s="171">
        <f t="shared" si="11"/>
        <v>426</v>
      </c>
      <c r="N62" s="170">
        <f>'Clarke D.'!U45</f>
        <v>8</v>
      </c>
      <c r="O62" s="172">
        <f t="shared" si="12"/>
        <v>418</v>
      </c>
      <c r="Q62" s="185" t="s">
        <v>104</v>
      </c>
    </row>
    <row r="63" spans="2:17" ht="11.25" customHeight="1">
      <c r="B63" s="153"/>
      <c r="C63" s="186" t="str">
        <f>Q70</f>
        <v>NATASHA GALEA SCIBERRAS</v>
      </c>
      <c r="D63" s="153"/>
      <c r="E63" s="153"/>
      <c r="F63" s="153"/>
      <c r="G63" s="169">
        <f>'Galea Sciberras N.'!G45</f>
        <v>968</v>
      </c>
      <c r="H63" s="170">
        <f>'Galea Sciberras N.'!I45</f>
        <v>8</v>
      </c>
      <c r="I63" s="170">
        <f>'Galea Sciberras N.'!K45</f>
        <v>0</v>
      </c>
      <c r="J63" s="170">
        <f>'Galea Sciberras N.'!M45</f>
        <v>2</v>
      </c>
      <c r="K63" s="170">
        <f>'Galea Sciberras N.'!O45</f>
        <v>0</v>
      </c>
      <c r="L63" s="170">
        <f>'Galea Sciberras N.'!Q45</f>
        <v>0</v>
      </c>
      <c r="M63" s="171">
        <f>G63+H63+I63-J63+K63-L63</f>
        <v>974</v>
      </c>
      <c r="N63" s="170">
        <f>'Galea Sciberras N.'!U45</f>
        <v>197</v>
      </c>
      <c r="O63" s="172">
        <f>M63-N63</f>
        <v>777</v>
      </c>
      <c r="Q63" s="185" t="s">
        <v>99</v>
      </c>
    </row>
    <row r="64" spans="2:17" ht="11.25" customHeight="1">
      <c r="B64" s="153"/>
      <c r="C64" s="185" t="s">
        <v>169</v>
      </c>
      <c r="D64" s="153"/>
      <c r="E64" s="153"/>
      <c r="F64" s="153"/>
      <c r="G64" s="169">
        <f>'M. Vella'!G45</f>
        <v>298</v>
      </c>
      <c r="H64" s="170">
        <f>'M. Vella'!I45</f>
        <v>5</v>
      </c>
      <c r="I64" s="170">
        <f>'M. Vella'!K45</f>
        <v>0</v>
      </c>
      <c r="J64" s="170">
        <f>'M. Vella'!M45</f>
        <v>0</v>
      </c>
      <c r="K64" s="170">
        <f>'M. Vella'!O45</f>
        <v>0</v>
      </c>
      <c r="L64" s="170">
        <f>'M. Vella'!Q45</f>
        <v>0</v>
      </c>
      <c r="M64" s="171">
        <f>G64+H64+I64-J64+K64-L64</f>
        <v>303</v>
      </c>
      <c r="N64" s="170">
        <f>'M. Vella'!U45</f>
        <v>92</v>
      </c>
      <c r="O64" s="172">
        <f t="shared" si="12"/>
        <v>211</v>
      </c>
      <c r="Q64" s="204" t="s">
        <v>137</v>
      </c>
    </row>
    <row r="65" spans="2:17" ht="11.25" customHeight="1">
      <c r="B65" s="153"/>
      <c r="C65" s="185" t="str">
        <f>Q63</f>
        <v>CLAIRE STAFRACE ZAMMIT</v>
      </c>
      <c r="D65" s="153"/>
      <c r="E65" s="153"/>
      <c r="F65" s="153"/>
      <c r="G65" s="169">
        <f>'Stafrace Zammit C.'!G45</f>
        <v>1070</v>
      </c>
      <c r="H65" s="170">
        <f>'Stafrace Zammit C.'!I45</f>
        <v>15</v>
      </c>
      <c r="I65" s="196">
        <f>'Stafrace Zammit C.'!K45</f>
        <v>0</v>
      </c>
      <c r="J65" s="170">
        <f>'Stafrace Zammit C.'!M45</f>
        <v>12</v>
      </c>
      <c r="K65" s="170">
        <f>'Stafrace Zammit C.'!O45</f>
        <v>0</v>
      </c>
      <c r="L65" s="170">
        <f>'Stafrace Zammit C.'!Q45</f>
        <v>0</v>
      </c>
      <c r="M65" s="171">
        <f t="shared" si="11"/>
        <v>1073</v>
      </c>
      <c r="N65" s="170">
        <f>'Stafrace Zammit C.'!U45</f>
        <v>144</v>
      </c>
      <c r="O65" s="172">
        <f t="shared" si="12"/>
        <v>929</v>
      </c>
      <c r="Q65" s="58" t="s">
        <v>138</v>
      </c>
    </row>
    <row r="66" spans="2:17" ht="11.25" customHeight="1">
      <c r="B66" s="153"/>
      <c r="C66" s="186" t="str">
        <f>Q78</f>
        <v>VICTOR GEORGE AXIAQ</v>
      </c>
      <c r="D66" s="153"/>
      <c r="E66" s="153"/>
      <c r="F66" s="153"/>
      <c r="G66" s="169">
        <f>'Victor George Axiaq'!G45</f>
        <v>364</v>
      </c>
      <c r="H66" s="170">
        <f>'Victor George Axiaq'!I45</f>
        <v>16</v>
      </c>
      <c r="I66" s="170">
        <f>'Victor George Axiaq'!K45</f>
        <v>0</v>
      </c>
      <c r="J66" s="170">
        <f>'Victor George Axiaq'!M45</f>
        <v>8</v>
      </c>
      <c r="K66" s="170">
        <f>'Victor George Axiaq'!O45</f>
        <v>0</v>
      </c>
      <c r="L66" s="170">
        <f>'Victor George Axiaq'!Q45</f>
        <v>0</v>
      </c>
      <c r="M66" s="171">
        <f t="shared" si="11"/>
        <v>372</v>
      </c>
      <c r="N66" s="170">
        <f>'Victor George Axiaq'!U45</f>
        <v>0</v>
      </c>
      <c r="O66" s="172">
        <f t="shared" si="12"/>
        <v>372</v>
      </c>
      <c r="Q66" s="58" t="s">
        <v>141</v>
      </c>
    </row>
    <row r="67" spans="2:17" ht="11.25" customHeight="1">
      <c r="B67" s="153"/>
      <c r="C67" s="186"/>
      <c r="D67" s="153"/>
      <c r="E67" s="153"/>
      <c r="F67" s="153"/>
      <c r="G67" s="169">
        <f>'mag. 3'!G45</f>
        <v>0</v>
      </c>
      <c r="H67" s="170">
        <f>'mag. 3'!I45</f>
        <v>0</v>
      </c>
      <c r="I67" s="170">
        <f>'mag. 3'!K45</f>
        <v>0</v>
      </c>
      <c r="J67" s="170">
        <f>'mag. 3'!M45</f>
        <v>0</v>
      </c>
      <c r="K67" s="170">
        <f>'mag. 3'!O45</f>
        <v>0</v>
      </c>
      <c r="L67" s="170">
        <f>'mag. 3'!Q45</f>
        <v>0</v>
      </c>
      <c r="M67" s="171">
        <f t="shared" si="11"/>
        <v>0</v>
      </c>
      <c r="N67" s="170">
        <f>'mag. 3'!U45</f>
        <v>0</v>
      </c>
      <c r="O67" s="172">
        <f t="shared" si="12"/>
        <v>0</v>
      </c>
      <c r="Q67" s="58" t="s">
        <v>142</v>
      </c>
    </row>
    <row r="68" spans="2:17" ht="11.25" customHeight="1">
      <c r="B68" s="153"/>
      <c r="C68" s="186" t="str">
        <f>Q68</f>
        <v>NEVILLE CAMILLERI</v>
      </c>
      <c r="D68" s="153"/>
      <c r="E68" s="153"/>
      <c r="F68" s="153"/>
      <c r="G68" s="169">
        <f>'Camilleri N.'!G45</f>
        <v>241</v>
      </c>
      <c r="H68" s="170">
        <f>'Camilleri N.'!I45</f>
        <v>9</v>
      </c>
      <c r="I68" s="170">
        <f>'Camilleri N.'!K45</f>
        <v>1</v>
      </c>
      <c r="J68" s="170">
        <f>'Camilleri N.'!M45</f>
        <v>6</v>
      </c>
      <c r="K68" s="170">
        <f>'Camilleri N.'!O45</f>
        <v>0</v>
      </c>
      <c r="L68" s="170">
        <f>'Camilleri N.'!Q45</f>
        <v>0</v>
      </c>
      <c r="M68" s="171">
        <f aca="true" t="shared" si="13" ref="M68:M73">G68+H68+I68-J68+K68-L68</f>
        <v>245</v>
      </c>
      <c r="N68" s="170">
        <f>'Camilleri N.'!U45</f>
        <v>43</v>
      </c>
      <c r="O68" s="172">
        <f aca="true" t="shared" si="14" ref="O68:O73">M68-N68</f>
        <v>202</v>
      </c>
      <c r="Q68" s="58" t="s">
        <v>143</v>
      </c>
    </row>
    <row r="69" spans="2:17" ht="11.25" customHeight="1">
      <c r="B69" s="153"/>
      <c r="C69" s="186" t="str">
        <f>Q69</f>
        <v>IAN FARRUGIA</v>
      </c>
      <c r="D69" s="153"/>
      <c r="E69" s="153"/>
      <c r="F69" s="153"/>
      <c r="G69" s="169">
        <f>'Farrugia I.'!G45</f>
        <v>1381</v>
      </c>
      <c r="H69" s="170">
        <f>'Farrugia I.'!I45</f>
        <v>1</v>
      </c>
      <c r="I69" s="170">
        <f>'Farrugia I.'!K45</f>
        <v>0</v>
      </c>
      <c r="J69" s="170">
        <f>'Farrugia I.'!M45</f>
        <v>4</v>
      </c>
      <c r="K69" s="170">
        <f>'Farrugia I.'!O45</f>
        <v>0</v>
      </c>
      <c r="L69" s="170">
        <f>'Farrugia I.'!Q45</f>
        <v>0</v>
      </c>
      <c r="M69" s="171">
        <f t="shared" si="13"/>
        <v>1378</v>
      </c>
      <c r="N69" s="170">
        <f>'Farrugia I.'!U45</f>
        <v>1</v>
      </c>
      <c r="O69" s="172">
        <f t="shared" si="14"/>
        <v>1377</v>
      </c>
      <c r="Q69" s="58" t="s">
        <v>149</v>
      </c>
    </row>
    <row r="70" spans="2:17" ht="11.25" customHeight="1">
      <c r="B70" s="153"/>
      <c r="C70" s="186"/>
      <c r="D70" s="153"/>
      <c r="E70" s="153"/>
      <c r="F70" s="153"/>
      <c r="G70" s="169">
        <f>'Bugeja A.'!G45</f>
        <v>0</v>
      </c>
      <c r="H70" s="170">
        <f>'Bugeja A.'!I45</f>
        <v>0</v>
      </c>
      <c r="I70" s="170">
        <f>'Bugeja A.'!K45</f>
        <v>0</v>
      </c>
      <c r="J70" s="170">
        <f>'Bugeja A.'!M45</f>
        <v>0</v>
      </c>
      <c r="K70" s="170">
        <f>'Bugeja A.'!O45</f>
        <v>0</v>
      </c>
      <c r="L70" s="170">
        <f>'Bugeja A.'!Q45</f>
        <v>0</v>
      </c>
      <c r="M70" s="171">
        <f t="shared" si="13"/>
        <v>0</v>
      </c>
      <c r="N70" s="170">
        <f>'Bugeja A.'!U45</f>
        <v>0</v>
      </c>
      <c r="O70" s="172">
        <f t="shared" si="14"/>
        <v>0</v>
      </c>
      <c r="Q70" s="58" t="s">
        <v>152</v>
      </c>
    </row>
    <row r="71" spans="2:17" ht="11.25" customHeight="1">
      <c r="B71" s="153"/>
      <c r="C71" s="186" t="str">
        <f>Q74</f>
        <v>CHARMAINE GALEA</v>
      </c>
      <c r="D71" s="153"/>
      <c r="E71" s="153"/>
      <c r="F71" s="153"/>
      <c r="G71" s="169">
        <f>'Galea C.'!G45</f>
        <v>319</v>
      </c>
      <c r="H71" s="170">
        <f>'Galea C.'!I45</f>
        <v>13</v>
      </c>
      <c r="I71" s="170">
        <f>'Galea C.'!K45</f>
        <v>0</v>
      </c>
      <c r="J71" s="170">
        <f>'Galea C.'!M45</f>
        <v>5</v>
      </c>
      <c r="K71" s="170">
        <f>'Galea C.'!O45</f>
        <v>1</v>
      </c>
      <c r="L71" s="170">
        <f>'Galea C.'!Q45</f>
        <v>3</v>
      </c>
      <c r="M71" s="171">
        <f t="shared" si="13"/>
        <v>325</v>
      </c>
      <c r="N71" s="170">
        <f>'Galea C.'!U45</f>
        <v>6</v>
      </c>
      <c r="O71" s="172">
        <f t="shared" si="14"/>
        <v>319</v>
      </c>
      <c r="Q71" s="58" t="s">
        <v>158</v>
      </c>
    </row>
    <row r="72" spans="2:17" ht="11.25" customHeight="1">
      <c r="B72" s="153"/>
      <c r="C72" s="186" t="str">
        <f>Q29</f>
        <v>DONATELLA FRENDO DIMECH</v>
      </c>
      <c r="D72" s="153"/>
      <c r="E72" s="153"/>
      <c r="F72" s="153"/>
      <c r="G72" s="169">
        <f>'Frendo Dimech D.'!G45</f>
        <v>157</v>
      </c>
      <c r="H72" s="170">
        <f>'Frendo Dimech D.'!I45</f>
        <v>18</v>
      </c>
      <c r="I72" s="170">
        <f>'Frendo Dimech D.'!K45</f>
        <v>0</v>
      </c>
      <c r="J72" s="170">
        <f>'Frendo Dimech D.'!M45</f>
        <v>10</v>
      </c>
      <c r="K72" s="170">
        <f>'Frendo Dimech D.'!O45</f>
        <v>0</v>
      </c>
      <c r="L72" s="170">
        <f>'Frendo Dimech D.'!Q45</f>
        <v>0</v>
      </c>
      <c r="M72" s="171">
        <f t="shared" si="13"/>
        <v>165</v>
      </c>
      <c r="N72" s="170">
        <f>'Frendo Dimech D.'!U45</f>
        <v>19</v>
      </c>
      <c r="O72" s="172">
        <f t="shared" si="14"/>
        <v>146</v>
      </c>
      <c r="Q72" s="58" t="s">
        <v>192</v>
      </c>
    </row>
    <row r="73" spans="2:17" ht="11.25" customHeight="1">
      <c r="B73" s="153"/>
      <c r="C73" s="186" t="str">
        <f>Q76</f>
        <v>RACHEL MONTEBELLO</v>
      </c>
      <c r="D73" s="153"/>
      <c r="E73" s="153"/>
      <c r="F73" s="153"/>
      <c r="G73" s="169">
        <f>'Rachel Montebello'!G45</f>
        <v>291</v>
      </c>
      <c r="H73" s="170">
        <f>'Rachel Montebello'!I45</f>
        <v>12</v>
      </c>
      <c r="I73" s="170">
        <f>'Rachel Montebello'!K45</f>
        <v>0</v>
      </c>
      <c r="J73" s="170">
        <f>'Rachel Montebello'!M45</f>
        <v>6</v>
      </c>
      <c r="K73" s="170">
        <f>'Rachel Montebello'!O45</f>
        <v>0</v>
      </c>
      <c r="L73" s="170">
        <f>'Rachel Montebello'!Q45</f>
        <v>0</v>
      </c>
      <c r="M73" s="171">
        <f t="shared" si="13"/>
        <v>297</v>
      </c>
      <c r="N73" s="170">
        <f>'Rachel Montebello'!U45</f>
        <v>143</v>
      </c>
      <c r="O73" s="172">
        <f t="shared" si="14"/>
        <v>154</v>
      </c>
      <c r="Q73" s="58" t="s">
        <v>193</v>
      </c>
    </row>
    <row r="74" spans="2:17" ht="13.5">
      <c r="B74" s="153"/>
      <c r="C74" s="153"/>
      <c r="D74" s="153"/>
      <c r="E74" s="153"/>
      <c r="F74" s="187" t="s">
        <v>53</v>
      </c>
      <c r="G74" s="205">
        <f aca="true" t="shared" si="15" ref="G74:O74">SUM(G51:G73)</f>
        <v>13019</v>
      </c>
      <c r="H74" s="206">
        <f t="shared" si="15"/>
        <v>289</v>
      </c>
      <c r="I74" s="206">
        <f t="shared" si="15"/>
        <v>4</v>
      </c>
      <c r="J74" s="206">
        <f t="shared" si="15"/>
        <v>129</v>
      </c>
      <c r="K74" s="206">
        <f t="shared" si="15"/>
        <v>1</v>
      </c>
      <c r="L74" s="206">
        <f t="shared" si="15"/>
        <v>11</v>
      </c>
      <c r="M74" s="207">
        <f t="shared" si="15"/>
        <v>13173</v>
      </c>
      <c r="N74" s="206">
        <f t="shared" si="15"/>
        <v>987</v>
      </c>
      <c r="O74" s="208">
        <f t="shared" si="15"/>
        <v>12186</v>
      </c>
      <c r="Q74" s="58" t="s">
        <v>159</v>
      </c>
    </row>
    <row r="75" spans="2:17" ht="15" customHeight="1" thickBot="1">
      <c r="B75" s="173"/>
      <c r="C75" s="174"/>
      <c r="D75" s="174"/>
      <c r="E75" s="175"/>
      <c r="F75" s="209" t="s">
        <v>7</v>
      </c>
      <c r="G75" s="176">
        <f aca="true" t="shared" si="16" ref="G75:O75">G74</f>
        <v>13019</v>
      </c>
      <c r="H75" s="177">
        <f t="shared" si="16"/>
        <v>289</v>
      </c>
      <c r="I75" s="177">
        <f t="shared" si="16"/>
        <v>4</v>
      </c>
      <c r="J75" s="177">
        <f t="shared" si="16"/>
        <v>129</v>
      </c>
      <c r="K75" s="177">
        <f t="shared" si="16"/>
        <v>1</v>
      </c>
      <c r="L75" s="177">
        <f t="shared" si="16"/>
        <v>11</v>
      </c>
      <c r="M75" s="178">
        <f t="shared" si="16"/>
        <v>13173</v>
      </c>
      <c r="N75" s="177">
        <f t="shared" si="16"/>
        <v>987</v>
      </c>
      <c r="O75" s="210">
        <f t="shared" si="16"/>
        <v>12186</v>
      </c>
      <c r="Q75" s="58" t="s">
        <v>166</v>
      </c>
    </row>
    <row r="76" spans="2:17" ht="11.25" customHeight="1">
      <c r="B76" s="194"/>
      <c r="C76" s="186"/>
      <c r="D76" s="153"/>
      <c r="E76" s="153"/>
      <c r="F76" s="153"/>
      <c r="G76" s="211"/>
      <c r="H76" s="211"/>
      <c r="I76" s="211"/>
      <c r="J76" s="211"/>
      <c r="K76" s="211"/>
      <c r="L76" s="211"/>
      <c r="M76" s="211"/>
      <c r="N76" s="211"/>
      <c r="O76" s="200"/>
      <c r="Q76" s="58" t="s">
        <v>194</v>
      </c>
    </row>
    <row r="77" spans="2:17" ht="11.25" customHeight="1">
      <c r="B77" s="194"/>
      <c r="C77" s="186"/>
      <c r="D77" s="153"/>
      <c r="E77" s="153"/>
      <c r="F77" s="153"/>
      <c r="G77" s="211"/>
      <c r="H77" s="211"/>
      <c r="I77" s="211"/>
      <c r="J77" s="211"/>
      <c r="K77" s="211"/>
      <c r="L77" s="211"/>
      <c r="M77" s="211"/>
      <c r="N77" s="211"/>
      <c r="O77" s="200"/>
      <c r="Q77" s="58" t="s">
        <v>207</v>
      </c>
    </row>
    <row r="78" spans="2:17" ht="11.25" customHeight="1">
      <c r="B78" s="194"/>
      <c r="C78" s="186"/>
      <c r="D78" s="153"/>
      <c r="E78" s="153"/>
      <c r="F78" s="153"/>
      <c r="G78" s="211"/>
      <c r="H78" s="211"/>
      <c r="I78" s="211"/>
      <c r="J78" s="211"/>
      <c r="K78" s="211"/>
      <c r="L78" s="211"/>
      <c r="M78" s="211"/>
      <c r="N78" s="211"/>
      <c r="O78" s="200"/>
      <c r="Q78" s="58" t="s">
        <v>208</v>
      </c>
    </row>
    <row r="79" spans="2:15" ht="11.25" customHeight="1">
      <c r="B79" s="194"/>
      <c r="C79" s="186"/>
      <c r="D79" s="153"/>
      <c r="E79" s="153"/>
      <c r="F79" s="153"/>
      <c r="G79" s="211"/>
      <c r="H79" s="211"/>
      <c r="I79" s="211"/>
      <c r="J79" s="211"/>
      <c r="K79" s="211"/>
      <c r="L79" s="211"/>
      <c r="M79" s="211"/>
      <c r="N79" s="211"/>
      <c r="O79" s="200"/>
    </row>
    <row r="80" spans="2:15" ht="11.25" customHeight="1">
      <c r="B80" s="194"/>
      <c r="C80" s="186"/>
      <c r="D80" s="153"/>
      <c r="E80" s="153"/>
      <c r="F80" s="153"/>
      <c r="G80" s="211"/>
      <c r="H80" s="211"/>
      <c r="I80" s="211"/>
      <c r="J80" s="211"/>
      <c r="K80" s="211"/>
      <c r="L80" s="211"/>
      <c r="M80" s="211"/>
      <c r="N80" s="211"/>
      <c r="O80" s="200"/>
    </row>
    <row r="81" spans="2:15" ht="11.25" customHeight="1">
      <c r="B81" s="194"/>
      <c r="C81" s="186"/>
      <c r="D81" s="153"/>
      <c r="E81" s="153"/>
      <c r="F81" s="153"/>
      <c r="G81" s="211"/>
      <c r="H81" s="211"/>
      <c r="I81" s="211"/>
      <c r="J81" s="211"/>
      <c r="K81" s="211"/>
      <c r="L81" s="211"/>
      <c r="M81" s="211"/>
      <c r="N81" s="211"/>
      <c r="O81" s="200"/>
    </row>
    <row r="82" spans="2:15" ht="11.25" customHeight="1">
      <c r="B82" s="194"/>
      <c r="C82" s="186"/>
      <c r="D82" s="153"/>
      <c r="E82" s="153"/>
      <c r="F82" s="153"/>
      <c r="G82" s="211"/>
      <c r="H82" s="211"/>
      <c r="I82" s="211"/>
      <c r="J82" s="211"/>
      <c r="K82" s="211"/>
      <c r="L82" s="211"/>
      <c r="M82" s="211"/>
      <c r="N82" s="211"/>
      <c r="O82" s="200"/>
    </row>
    <row r="83" spans="2:15" ht="11.25" customHeight="1">
      <c r="B83" s="194"/>
      <c r="C83" s="186"/>
      <c r="D83" s="153"/>
      <c r="E83" s="153"/>
      <c r="F83" s="153"/>
      <c r="G83" s="211"/>
      <c r="H83" s="211"/>
      <c r="I83" s="211"/>
      <c r="J83" s="211"/>
      <c r="K83" s="211"/>
      <c r="L83" s="211"/>
      <c r="M83" s="211"/>
      <c r="N83" s="211"/>
      <c r="O83" s="200"/>
    </row>
    <row r="84" spans="2:15" ht="13.5">
      <c r="B84" s="194"/>
      <c r="C84" s="153"/>
      <c r="D84" s="153"/>
      <c r="E84" s="153"/>
      <c r="F84" s="187"/>
      <c r="G84" s="211"/>
      <c r="H84" s="211"/>
      <c r="I84" s="211"/>
      <c r="J84" s="211"/>
      <c r="K84" s="211"/>
      <c r="L84" s="211"/>
      <c r="M84" s="211"/>
      <c r="N84" s="211"/>
      <c r="O84" s="200"/>
    </row>
  </sheetData>
  <sheetProtection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28">
      <selection activeCell="J25" sqref="J25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7.574218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188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'[1]Micallef Stafrace Y.'!$S$24</f>
        <v>90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90</v>
      </c>
      <c r="T24" s="3"/>
      <c r="U24" s="39"/>
      <c r="V24" s="3"/>
      <c r="W24" s="18">
        <f aca="true" t="shared" si="0" ref="W24:W39">IF(ISNUMBER(S24),S24,0)-IF(ISNUMBER(U24),U24,0)</f>
        <v>90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'[1]Micallef Stafrace Y.'!$S$25</f>
        <v>28</v>
      </c>
      <c r="H25" s="3"/>
      <c r="I25" s="39">
        <v>5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32</v>
      </c>
      <c r="T25" s="3"/>
      <c r="U25" s="39"/>
      <c r="V25" s="3"/>
      <c r="W25" s="18">
        <f t="shared" si="0"/>
        <v>32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'[1]Micallef Stafrace Y.'!$S$28</f>
        <v>1328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1328</v>
      </c>
      <c r="T28" s="3"/>
      <c r="U28" s="39"/>
      <c r="V28" s="3"/>
      <c r="W28" s="18">
        <f t="shared" si="0"/>
        <v>1328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'[1]Micallef Stafrace Y.'!$S$35</f>
        <v>351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351</v>
      </c>
      <c r="T35" s="3"/>
      <c r="U35" s="39"/>
      <c r="V35" s="3"/>
      <c r="W35" s="18">
        <f t="shared" si="0"/>
        <v>351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'[1]Micallef Stafrace Y.'!$S$36</f>
        <v>50</v>
      </c>
      <c r="H36" s="34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50</v>
      </c>
      <c r="T36" s="3"/>
      <c r="U36" s="39"/>
      <c r="V36" s="3"/>
      <c r="W36" s="18">
        <f>IF(ISNUMBER(S36),S36,0)-IF(ISNUMBER(U36),U36,0)</f>
        <v>50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'[1]Micallef Stafrace Y.'!$S$37</f>
        <v>31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31</v>
      </c>
      <c r="T37" s="3"/>
      <c r="U37" s="39"/>
      <c r="V37" s="3"/>
      <c r="W37" s="18">
        <f t="shared" si="0"/>
        <v>31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1878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SUM(M22:M43)</f>
        <v>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1882</v>
      </c>
      <c r="T45" s="18"/>
      <c r="U45" s="21">
        <f>SUM(U22:U43)</f>
        <v>0</v>
      </c>
      <c r="V45" s="18"/>
      <c r="W45" s="21">
        <f>SUM(W22:W43)</f>
        <v>1882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19">
      <selection activeCell="J25" sqref="J25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'[1]Demicoli A.'!$S$24</f>
        <v>149</v>
      </c>
      <c r="H24" s="3"/>
      <c r="I24" s="39">
        <v>3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152</v>
      </c>
      <c r="T24" s="3"/>
      <c r="U24" s="39">
        <v>33</v>
      </c>
      <c r="V24" s="3"/>
      <c r="W24" s="18">
        <f aca="true" t="shared" si="0" ref="W24:W39">IF(ISNUMBER(S24),S24,0)-IF(ISNUMBER(U24),U24,0)</f>
        <v>119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'[1]Demicoli A.'!$S$25</f>
        <v>44</v>
      </c>
      <c r="H25" s="3"/>
      <c r="I25" s="39">
        <v>2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46</v>
      </c>
      <c r="T25" s="3"/>
      <c r="U25" s="39"/>
      <c r="V25" s="3"/>
      <c r="W25" s="18">
        <f t="shared" si="0"/>
        <v>46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'[1]Demicoli A.'!$S$36</f>
        <v>220</v>
      </c>
      <c r="H36" s="3"/>
      <c r="I36" s="39">
        <v>62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282</v>
      </c>
      <c r="T36" s="3"/>
      <c r="U36" s="39">
        <v>156</v>
      </c>
      <c r="V36" s="3"/>
      <c r="W36" s="18">
        <f>IF(ISNUMBER(S36),S36,0)-IF(ISNUMBER(U36),U36,0)</f>
        <v>126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'[1]Demicoli A.'!$S$39</f>
        <v>0</v>
      </c>
      <c r="H39" s="3"/>
      <c r="I39" s="39"/>
      <c r="J39" s="3"/>
      <c r="K39" s="39"/>
      <c r="L39" s="3"/>
      <c r="M39" s="39">
        <v>1</v>
      </c>
      <c r="N39" s="3"/>
      <c r="O39" s="39"/>
      <c r="P39" s="3"/>
      <c r="Q39" s="39"/>
      <c r="R39" s="3"/>
      <c r="S39" s="18">
        <f t="shared" si="1"/>
        <v>-1</v>
      </c>
      <c r="T39" s="3"/>
      <c r="U39" s="39"/>
      <c r="V39" s="3"/>
      <c r="W39" s="18">
        <f t="shared" si="0"/>
        <v>-1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413</v>
      </c>
      <c r="H45" s="18"/>
      <c r="I45" s="21">
        <f>SUM(I22:I43)</f>
        <v>67</v>
      </c>
      <c r="J45" s="18"/>
      <c r="K45" s="21">
        <f>SUM(K23:K43)</f>
        <v>0</v>
      </c>
      <c r="L45" s="18"/>
      <c r="M45" s="21">
        <f>SUM(M22:M43)</f>
        <v>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479</v>
      </c>
      <c r="T45" s="18"/>
      <c r="U45" s="21">
        <f>SUM(U22:U43)</f>
        <v>189</v>
      </c>
      <c r="V45" s="18"/>
      <c r="W45" s="21">
        <f>SUM(W22:W43)</f>
        <v>290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16">
      <selection activeCell="J25" sqref="J25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421875" style="1" customWidth="1"/>
    <col min="18" max="18" width="1.7109375" style="1" customWidth="1"/>
    <col min="19" max="19" width="5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M.'!$S$23</f>
        <v>0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M.'!$S$24</f>
        <v>161</v>
      </c>
      <c r="H24" s="3"/>
      <c r="I24" s="39">
        <v>4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164</v>
      </c>
      <c r="T24" s="3"/>
      <c r="U24" s="39">
        <v>70</v>
      </c>
      <c r="V24" s="3"/>
      <c r="W24" s="18">
        <f aca="true" t="shared" si="0" ref="W24:W39">IF(ISNUMBER(S24),S24,0)-IF(ISNUMBER(U24),U24,0)</f>
        <v>94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M.'!$S$25</f>
        <v>33</v>
      </c>
      <c r="H25" s="3"/>
      <c r="I25" s="39">
        <v>2</v>
      </c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28</v>
      </c>
      <c r="T25" s="3"/>
      <c r="U25" s="39"/>
      <c r="V25" s="3"/>
      <c r="W25" s="18">
        <f t="shared" si="0"/>
        <v>28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194</v>
      </c>
      <c r="H45" s="18"/>
      <c r="I45" s="21">
        <f>SUM(I22:I43)</f>
        <v>7</v>
      </c>
      <c r="J45" s="18"/>
      <c r="K45" s="21">
        <f>SUM(K23:K43)</f>
        <v>0</v>
      </c>
      <c r="L45" s="18"/>
      <c r="M45" s="21">
        <f>SUM(M22:M43)</f>
        <v>9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192</v>
      </c>
      <c r="T45" s="18"/>
      <c r="U45" s="21">
        <f>SUM(U22:U43)</f>
        <v>70</v>
      </c>
      <c r="V45" s="18"/>
      <c r="W45" s="21">
        <f>SUM(W22:W43)</f>
        <v>122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13">
      <selection activeCell="J25" sqref="J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'[1]Nadine Lia'!$S$24</f>
        <v>136</v>
      </c>
      <c r="H24" s="3"/>
      <c r="I24" s="39">
        <v>4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140</v>
      </c>
      <c r="T24" s="3"/>
      <c r="U24" s="39">
        <v>1</v>
      </c>
      <c r="V24" s="3"/>
      <c r="W24" s="18">
        <f aca="true" t="shared" si="0" ref="W24:W39">IF(ISNUMBER(S24),S24,0)-IF(ISNUMBER(U24),U24,0)</f>
        <v>139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'[1]Nadine Lia'!$S$25</f>
        <v>59</v>
      </c>
      <c r="H25" s="3"/>
      <c r="I25" s="39">
        <v>2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61</v>
      </c>
      <c r="T25" s="3"/>
      <c r="U25" s="39"/>
      <c r="V25" s="3"/>
      <c r="W25" s="18">
        <f t="shared" si="0"/>
        <v>61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'[1]Nadine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'[1]Nadine Lia'!$S$36</f>
        <v>444</v>
      </c>
      <c r="H36" s="3"/>
      <c r="I36" s="39">
        <v>4</v>
      </c>
      <c r="J36" s="3"/>
      <c r="K36" s="39"/>
      <c r="L36" s="3"/>
      <c r="M36" s="39">
        <v>5</v>
      </c>
      <c r="N36" s="3"/>
      <c r="O36" s="39"/>
      <c r="P36" s="3"/>
      <c r="Q36" s="39"/>
      <c r="R36" s="3"/>
      <c r="S36" s="18">
        <f t="shared" si="1"/>
        <v>443</v>
      </c>
      <c r="T36" s="3"/>
      <c r="U36" s="39"/>
      <c r="V36" s="3"/>
      <c r="W36" s="18">
        <f>IF(ISNUMBER(S36),S36,0)-IF(ISNUMBER(U36),U36,0)</f>
        <v>443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646</v>
      </c>
      <c r="H45" s="18"/>
      <c r="I45" s="21">
        <f>SUM(I22:I43)</f>
        <v>10</v>
      </c>
      <c r="J45" s="18"/>
      <c r="K45" s="21">
        <f>SUM(K23:K43)</f>
        <v>0</v>
      </c>
      <c r="L45" s="18"/>
      <c r="M45" s="21">
        <f>SUM(M22:M43)</f>
        <v>5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651</v>
      </c>
      <c r="T45" s="18"/>
      <c r="U45" s="21">
        <f>SUM(U22:U43)</f>
        <v>1</v>
      </c>
      <c r="V45" s="18"/>
      <c r="W45" s="21">
        <f>SUM(W22:W43)</f>
        <v>650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9">
      <selection activeCell="J25" sqref="J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196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'[1]Simone Grech'!$S$23</f>
        <v>11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11</v>
      </c>
      <c r="T23" s="3"/>
      <c r="U23" s="38"/>
      <c r="V23" s="3"/>
      <c r="W23" s="18">
        <f>IF(ISNUMBER(S23),S23,0)-IF(ISNUMBER(U23),U23,0)</f>
        <v>11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'[1]Simone Grech'!$S$24</f>
        <v>48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48</v>
      </c>
      <c r="T24" s="3"/>
      <c r="U24" s="39"/>
      <c r="V24" s="3"/>
      <c r="W24" s="18">
        <f aca="true" t="shared" si="0" ref="W24:W39">IF(ISNUMBER(S24),S24,0)-IF(ISNUMBER(U24),U24,0)</f>
        <v>48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'[1]Simone Grech'!$S$25</f>
        <v>32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32</v>
      </c>
      <c r="T25" s="3"/>
      <c r="U25" s="39"/>
      <c r="V25" s="3"/>
      <c r="W25" s="18">
        <f t="shared" si="0"/>
        <v>32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'[1]Simone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'[1]Simone Grech'!$S$35</f>
        <v>33</v>
      </c>
      <c r="H35" s="3"/>
      <c r="I35" s="39"/>
      <c r="J35" s="3"/>
      <c r="K35" s="39"/>
      <c r="L35" s="3"/>
      <c r="M35" s="39">
        <v>1</v>
      </c>
      <c r="N35" s="3"/>
      <c r="O35" s="39"/>
      <c r="P35" s="3"/>
      <c r="Q35" s="39"/>
      <c r="R35" s="3"/>
      <c r="S35" s="18">
        <f t="shared" si="1"/>
        <v>32</v>
      </c>
      <c r="T35" s="3"/>
      <c r="U35" s="39"/>
      <c r="V35" s="3"/>
      <c r="W35" s="18">
        <f t="shared" si="0"/>
        <v>32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'[1]Simone Grech'!$S$36</f>
        <v>321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321</v>
      </c>
      <c r="T36" s="3"/>
      <c r="U36" s="39"/>
      <c r="V36" s="3"/>
      <c r="W36" s="18">
        <f>IF(ISNUMBER(S36),S36,0)-IF(ISNUMBER(U36),U36,0)</f>
        <v>321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445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444</v>
      </c>
      <c r="T45" s="18"/>
      <c r="U45" s="21">
        <f>SUM(U22:U43)</f>
        <v>0</v>
      </c>
      <c r="V45" s="18"/>
      <c r="W45" s="21">
        <f>SUM(W22:W43)</f>
        <v>444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Mifsud'!$S$23</f>
        <v>0</v>
      </c>
      <c r="H23" s="3"/>
      <c r="I23" s="38">
        <v>3</v>
      </c>
      <c r="J23" s="3"/>
      <c r="K23" s="38"/>
      <c r="L23" s="3"/>
      <c r="M23" s="38">
        <v>3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'[1]J. Mifsud'!$S$24</f>
        <v>63</v>
      </c>
      <c r="H24" s="3"/>
      <c r="I24" s="39">
        <v>6</v>
      </c>
      <c r="J24" s="3"/>
      <c r="K24" s="39"/>
      <c r="L24" s="3"/>
      <c r="M24" s="39">
        <v>3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65</v>
      </c>
      <c r="T24" s="3"/>
      <c r="U24" s="39"/>
      <c r="V24" s="3"/>
      <c r="W24" s="18">
        <f aca="true" t="shared" si="0" ref="W24:W39">IF(ISNUMBER(S24),S24,0)-IF(ISNUMBER(U24),U24,0)</f>
        <v>65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'[1]J. Mifsud'!$S$25</f>
        <v>37</v>
      </c>
      <c r="H25" s="3"/>
      <c r="I25" s="39">
        <v>4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37</v>
      </c>
      <c r="T25" s="3"/>
      <c r="U25" s="39"/>
      <c r="V25" s="3"/>
      <c r="W25" s="18">
        <f t="shared" si="0"/>
        <v>37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Mifsud'!$S$36</f>
        <v>92</v>
      </c>
      <c r="H36" s="3"/>
      <c r="I36" s="39">
        <v>1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93</v>
      </c>
      <c r="T36" s="3"/>
      <c r="U36" s="39"/>
      <c r="V36" s="3"/>
      <c r="W36" s="18">
        <f>IF(ISNUMBER(S36),S36,0)-IF(ISNUMBER(U36),U36,0)</f>
        <v>93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192</v>
      </c>
      <c r="H45" s="18"/>
      <c r="I45" s="21">
        <f>SUM(I22:I43)</f>
        <v>14</v>
      </c>
      <c r="J45" s="18"/>
      <c r="K45" s="21">
        <f>SUM(K23:K42)</f>
        <v>0</v>
      </c>
      <c r="L45" s="18"/>
      <c r="M45" s="21">
        <f>SUM(M22:M43)</f>
        <v>10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195</v>
      </c>
      <c r="T45" s="18"/>
      <c r="U45" s="21">
        <f>SUM(U22:U43)</f>
        <v>0</v>
      </c>
      <c r="V45" s="18"/>
      <c r="W45" s="21">
        <f>SUM(W22:W43)</f>
        <v>195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574218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'[1]Clarke D.'!$S$23</f>
        <v>79</v>
      </c>
      <c r="H23" s="3"/>
      <c r="I23" s="38">
        <v>8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85</v>
      </c>
      <c r="T23" s="3"/>
      <c r="U23" s="38"/>
      <c r="V23" s="3"/>
      <c r="W23" s="18">
        <f>IF(ISNUMBER(S23),S23,0)-IF(ISNUMBER(U23),U23,0)</f>
        <v>85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'[1]Clarke D.'!$S$24</f>
        <v>112</v>
      </c>
      <c r="H24" s="3"/>
      <c r="I24" s="39">
        <v>6</v>
      </c>
      <c r="J24" s="3"/>
      <c r="K24" s="39"/>
      <c r="L24" s="3"/>
      <c r="M24" s="39">
        <v>3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114</v>
      </c>
      <c r="T24" s="3"/>
      <c r="U24" s="39">
        <v>1</v>
      </c>
      <c r="V24" s="3"/>
      <c r="W24" s="18">
        <f aca="true" t="shared" si="0" ref="W24:W39">IF(ISNUMBER(S24),S24,0)-IF(ISNUMBER(U24),U24,0)</f>
        <v>113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'[1]Clarke D.'!$S$25</f>
        <v>138</v>
      </c>
      <c r="H25" s="3"/>
      <c r="I25" s="39">
        <v>4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136</v>
      </c>
      <c r="T25" s="3"/>
      <c r="U25" s="39"/>
      <c r="V25" s="3"/>
      <c r="W25" s="18">
        <f t="shared" si="0"/>
        <v>136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'[1]Clarke D.'!$S$36</f>
        <v>3</v>
      </c>
      <c r="H36" s="3"/>
      <c r="I36" s="39">
        <v>1</v>
      </c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3</v>
      </c>
      <c r="T36" s="3"/>
      <c r="U36" s="39"/>
      <c r="V36" s="3"/>
      <c r="W36" s="18">
        <f>IF(ISNUMBER(S36),S36,0)-IF(ISNUMBER(U36),U36,0)</f>
        <v>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'[1]Clarke D.'!$S$37</f>
        <v>5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5</v>
      </c>
      <c r="T37" s="3"/>
      <c r="U37" s="39">
        <v>3</v>
      </c>
      <c r="V37" s="3"/>
      <c r="W37" s="18">
        <f t="shared" si="0"/>
        <v>2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'[1]Clarke D.'!$S$43</f>
        <v>43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43</v>
      </c>
      <c r="T43" s="3"/>
      <c r="U43" s="39">
        <v>2</v>
      </c>
      <c r="V43" s="3"/>
      <c r="W43" s="18">
        <f>IF(ISNUMBER(S43),S43,0)-IF(ISNUMBER(U43),U43,0)</f>
        <v>41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420</v>
      </c>
      <c r="H45" s="18"/>
      <c r="I45" s="21">
        <f>SUM(I22:I43)</f>
        <v>19</v>
      </c>
      <c r="J45" s="18"/>
      <c r="K45" s="21">
        <f>SUM(K23:K43)</f>
        <v>0</v>
      </c>
      <c r="L45" s="18"/>
      <c r="M45" s="21">
        <f>SUM(M22:M43)</f>
        <v>12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426</v>
      </c>
      <c r="T45" s="18"/>
      <c r="U45" s="21">
        <f>SUM(U22:U43)</f>
        <v>8</v>
      </c>
      <c r="V45" s="18"/>
      <c r="W45" s="21">
        <f>SUM(W22:W43)</f>
        <v>418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25">
      <selection activeCell="J25" sqref="J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I.'!$S$24</f>
        <v>119</v>
      </c>
      <c r="H24" s="3"/>
      <c r="I24" s="39">
        <v>1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120</v>
      </c>
      <c r="T24" s="3"/>
      <c r="U24" s="39">
        <v>1</v>
      </c>
      <c r="V24" s="3"/>
      <c r="W24" s="18">
        <f aca="true" t="shared" si="0" ref="W24:W39">IF(ISNUMBER(S24),S24,0)-IF(ISNUMBER(U24),U24,0)</f>
        <v>119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I.'!$S$25</f>
        <v>147</v>
      </c>
      <c r="H25" s="3"/>
      <c r="I25" s="39"/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143</v>
      </c>
      <c r="T25" s="3"/>
      <c r="U25" s="39"/>
      <c r="V25" s="3"/>
      <c r="W25" s="18">
        <f t="shared" si="0"/>
        <v>143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I.'!$S$26</f>
        <v>46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46</v>
      </c>
      <c r="T26" s="3"/>
      <c r="U26" s="39"/>
      <c r="V26" s="3"/>
      <c r="W26" s="18">
        <f t="shared" si="0"/>
        <v>46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I.'!$S$30</f>
        <v>114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114</v>
      </c>
      <c r="T30" s="3"/>
      <c r="U30" s="39"/>
      <c r="V30" s="3"/>
      <c r="W30" s="18">
        <f t="shared" si="0"/>
        <v>114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I.'!$S$31</f>
        <v>101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101</v>
      </c>
      <c r="T31" s="3"/>
      <c r="U31" s="39"/>
      <c r="V31" s="3"/>
      <c r="W31" s="18">
        <f t="shared" si="0"/>
        <v>101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I.'!$S$36</f>
        <v>270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270</v>
      </c>
      <c r="T36" s="3"/>
      <c r="U36" s="39"/>
      <c r="V36" s="3"/>
      <c r="W36" s="18">
        <f>IF(ISNUMBER(S36),S36,0)-IF(ISNUMBER(U36),U36,0)</f>
        <v>270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1381</v>
      </c>
      <c r="H45" s="18"/>
      <c r="I45" s="21">
        <f>SUM(I22:I43)</f>
        <v>1</v>
      </c>
      <c r="J45" s="18"/>
      <c r="K45" s="21">
        <f>SUM(K23:K43)</f>
        <v>0</v>
      </c>
      <c r="L45" s="18"/>
      <c r="M45" s="21">
        <f>SUM(M22:M43)</f>
        <v>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1378</v>
      </c>
      <c r="T45" s="18"/>
      <c r="U45" s="21">
        <f>SUM(U22:U43)</f>
        <v>1</v>
      </c>
      <c r="V45" s="18"/>
      <c r="W45" s="21">
        <f>SUM(W22:W43)</f>
        <v>1377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281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'[1]M. Vella'!$S$23</f>
        <v>4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4</v>
      </c>
      <c r="T23" s="3"/>
      <c r="U23" s="38"/>
      <c r="V23" s="3"/>
      <c r="W23" s="18">
        <f>IF(ISNUMBER(S23),S23,0)-IF(ISNUMBER(U23),U23,0)</f>
        <v>4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'[1]M. Vella'!$S$24</f>
        <v>113</v>
      </c>
      <c r="H24" s="3"/>
      <c r="I24" s="39">
        <v>5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118</v>
      </c>
      <c r="T24" s="3"/>
      <c r="U24" s="39">
        <v>7</v>
      </c>
      <c r="V24" s="3"/>
      <c r="W24" s="18">
        <f aca="true" t="shared" si="0" ref="W24:W39">IF(ISNUMBER(S24),S24,0)-IF(ISNUMBER(U24),U24,0)</f>
        <v>111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'[1]M. Vella'!$S$25</f>
        <v>85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85</v>
      </c>
      <c r="T25" s="3"/>
      <c r="U25" s="39"/>
      <c r="V25" s="3"/>
      <c r="W25" s="18">
        <f t="shared" si="0"/>
        <v>85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'[1]M. Vella'!$S$34</f>
        <v>36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36</v>
      </c>
      <c r="T34" s="3"/>
      <c r="U34" s="39">
        <v>28</v>
      </c>
      <c r="V34" s="3"/>
      <c r="W34" s="18">
        <f t="shared" si="0"/>
        <v>8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'[1]M. Vella'!$S$35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>
        <v>5</v>
      </c>
      <c r="V35" s="3"/>
      <c r="W35" s="18">
        <f t="shared" si="0"/>
        <v>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298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303</v>
      </c>
      <c r="T45" s="18"/>
      <c r="U45" s="21">
        <f>SUM(U22:U43)</f>
        <v>92</v>
      </c>
      <c r="V45" s="18"/>
      <c r="W45" s="21">
        <f>SUM(W22:W43)</f>
        <v>211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2">
      <selection activeCell="J25" sqref="J25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574218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'[1]Victor George Axiaq'!$S$23</f>
        <v>4</v>
      </c>
      <c r="H23" s="3"/>
      <c r="I23" s="38">
        <v>9</v>
      </c>
      <c r="J23" s="3"/>
      <c r="K23" s="38"/>
      <c r="L23" s="3"/>
      <c r="M23" s="38">
        <v>6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7</v>
      </c>
      <c r="T23" s="3"/>
      <c r="U23" s="38"/>
      <c r="V23" s="3"/>
      <c r="W23" s="18">
        <f>IF(ISNUMBER(S23),S23,0)-IF(ISNUMBER(U23),U23,0)</f>
        <v>7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'[1]Victor George Axiaq'!$S$24</f>
        <v>5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</v>
      </c>
      <c r="T24" s="3"/>
      <c r="U24" s="39"/>
      <c r="V24" s="3"/>
      <c r="W24" s="18">
        <f aca="true" t="shared" si="0" ref="W24:W39">IF(ISNUMBER(S24),S24,0)-IF(ISNUMBER(U24),U24,0)</f>
        <v>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'[1]Victor George Axiaq'!$S$25</f>
        <v>66</v>
      </c>
      <c r="H25" s="3"/>
      <c r="I25" s="39">
        <v>6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70</v>
      </c>
      <c r="T25" s="3"/>
      <c r="U25" s="39"/>
      <c r="V25" s="3"/>
      <c r="W25" s="18">
        <f t="shared" si="0"/>
        <v>70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'[1]Victor George Axiaq'!$S$26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'[1]Victor George Axiaq'!$S$31</f>
        <v>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2</v>
      </c>
      <c r="T31" s="3"/>
      <c r="U31" s="39"/>
      <c r="V31" s="3"/>
      <c r="W31" s="18">
        <f t="shared" si="0"/>
        <v>2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'[1]Victor George Axiaq'!$S$34</f>
        <v>194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194</v>
      </c>
      <c r="T34" s="3"/>
      <c r="U34" s="39"/>
      <c r="V34" s="3"/>
      <c r="W34" s="18">
        <f t="shared" si="0"/>
        <v>194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'[1]Victor George Axiaq'!$S$35</f>
        <v>29</v>
      </c>
      <c r="H35" s="3"/>
      <c r="I35" s="39">
        <v>1</v>
      </c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30</v>
      </c>
      <c r="T35" s="3"/>
      <c r="U35" s="39"/>
      <c r="V35" s="3"/>
      <c r="W35" s="18">
        <f t="shared" si="0"/>
        <v>30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'[1]Victor George Axiaq'!$S$36</f>
        <v>64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64</v>
      </c>
      <c r="T36" s="3"/>
      <c r="U36" s="39"/>
      <c r="V36" s="3"/>
      <c r="W36" s="18">
        <f>IF(ISNUMBER(S36),S36,0)-IF(ISNUMBER(U36),U36,0)</f>
        <v>64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364</v>
      </c>
      <c r="H45" s="18"/>
      <c r="I45" s="21">
        <f>SUM(I22:I43)</f>
        <v>16</v>
      </c>
      <c r="J45" s="18"/>
      <c r="K45" s="21">
        <f>SUM(K23:K43)</f>
        <v>0</v>
      </c>
      <c r="L45" s="18"/>
      <c r="M45" s="21">
        <f>SUM(M22:M43)</f>
        <v>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372</v>
      </c>
      <c r="T45" s="18"/>
      <c r="U45" s="21">
        <f>SUM(U22:U43)</f>
        <v>0</v>
      </c>
      <c r="V45" s="18"/>
      <c r="W45" s="21">
        <f>SUM(W22:W43)</f>
        <v>372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6">
      <selection activeCell="A6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Awwissu 2020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127" t="s">
        <v>167</v>
      </c>
      <c r="C9" s="68" t="s">
        <v>127</v>
      </c>
      <c r="D9" s="68"/>
      <c r="E9" s="68" t="s">
        <v>198</v>
      </c>
      <c r="F9" s="68" t="s">
        <v>182</v>
      </c>
      <c r="G9" s="68" t="s">
        <v>185</v>
      </c>
      <c r="H9" s="68" t="s">
        <v>68</v>
      </c>
      <c r="I9" s="68" t="s">
        <v>150</v>
      </c>
      <c r="J9" s="68" t="s">
        <v>210</v>
      </c>
      <c r="K9" s="68" t="s">
        <v>199</v>
      </c>
      <c r="L9" s="68" t="s">
        <v>146</v>
      </c>
      <c r="M9" s="68" t="s">
        <v>170</v>
      </c>
      <c r="N9" s="68" t="s">
        <v>69</v>
      </c>
      <c r="O9" s="68" t="s">
        <v>151</v>
      </c>
      <c r="P9" s="68" t="s">
        <v>171</v>
      </c>
      <c r="Q9" s="128" t="s">
        <v>126</v>
      </c>
      <c r="R9" s="68" t="s">
        <v>211</v>
      </c>
      <c r="S9" s="68"/>
      <c r="T9" s="68" t="s">
        <v>153</v>
      </c>
      <c r="U9" s="128"/>
      <c r="V9" s="128" t="s">
        <v>160</v>
      </c>
      <c r="W9" s="121" t="s">
        <v>179</v>
      </c>
      <c r="X9" s="121" t="s">
        <v>200</v>
      </c>
      <c r="Y9" s="72" t="s">
        <v>21</v>
      </c>
      <c r="Z9" s="73" t="s">
        <v>22</v>
      </c>
      <c r="AA9" s="129" t="s">
        <v>23</v>
      </c>
      <c r="AB9" s="75" t="s">
        <v>24</v>
      </c>
    </row>
    <row r="10" spans="1:28" ht="15.75" customHeight="1">
      <c r="A10" s="130" t="s">
        <v>32</v>
      </c>
      <c r="B10" s="77">
        <f>SUMIF('J. Demicoli'!$D$23:$D$43,A10,'J. Demicoli'!$I$23:$I$43)</f>
        <v>3</v>
      </c>
      <c r="C10" s="78">
        <f>SUMIF('Vella G.'!$D$23:$D$43,A10,'Vella G.'!$I$23:$I$43)</f>
        <v>2</v>
      </c>
      <c r="D10" s="78">
        <f>SUMIF('Depasquale F.'!$D$23:$D$43,A10,'Depasquale F.'!$I$23:$I$43)</f>
        <v>0</v>
      </c>
      <c r="E10" s="78">
        <f>SUMIF('Astrid-May Grima'!$D$23:$D$43,A10,'Astrid-May Grima'!$I$23:$I$43)</f>
        <v>0</v>
      </c>
      <c r="F10" s="78">
        <f>SUMIF('Farrugia Frendo C.'!$D$23:$D$43,A10,'Farrugia Frendo C.'!$I$23:$I$43)</f>
        <v>0</v>
      </c>
      <c r="G10" s="78">
        <f>SUMIF('Micallef Stafrace Y.'!$D$23:$D$43,A10,'Micallef Stafrace Y.'!$I$23:$I$43)</f>
        <v>0</v>
      </c>
      <c r="H10" s="78">
        <f>SUMIF('Demicoli A.'!$D$23:$D$43,A10,'Demicoli A.'!$I$23:$I$43)</f>
        <v>0</v>
      </c>
      <c r="I10" s="78">
        <f>SUMIF('Farrugia M.'!$D$23:$D$43,A10,'Farrugia M.'!$I$23:$I$43)</f>
        <v>1</v>
      </c>
      <c r="J10" s="78">
        <f>SUMIF('Nadine Lia'!$D$23:$D$43,A10,'Nadine Lia'!$I$23:$I$43)</f>
        <v>0</v>
      </c>
      <c r="K10" s="78">
        <f>SUMIF('Simone Grech'!$D$23:$D$43,A10,'Simone Grech'!$I$23:$I$43)</f>
        <v>0</v>
      </c>
      <c r="L10" s="78">
        <f>SUMIF('Camilleri N.'!$D$23:$D$43,A10,'Camilleri N.'!$I$23:$I$43)</f>
        <v>0</v>
      </c>
      <c r="M10" s="78">
        <f>SUMIF('J. Mifsud'!$D$23:$D$43,A10,'J. Mifsud'!$I$23:$I$43)</f>
        <v>3</v>
      </c>
      <c r="N10" s="78">
        <f>SUMIF('Clarke D.'!$D$23:$D$43,A10,'Clarke D.'!$I$23:$I$43)</f>
        <v>8</v>
      </c>
      <c r="O10" s="78">
        <f>SUMIF('Farrugia I.'!$D$23:$D$43,A10,'Farrugia I.'!$I$23:$I$43)</f>
        <v>0</v>
      </c>
      <c r="P10" s="78">
        <f>SUMIF('M. Vella'!$D$23:$D$43,A10,'M. Vella'!$I$23:$I$43)</f>
        <v>0</v>
      </c>
      <c r="Q10" s="78">
        <f>SUMIF('Stafrace Zammit C.'!$D$23:$D$43,A10,'Stafrace Zammit C.'!$I$23:$I$43)</f>
        <v>0</v>
      </c>
      <c r="R10" s="78">
        <f>SUMIF('Victor George Axiaq'!$D$23:$D$43,A10,'Victor George Axiaq'!$I$23:$I$43)</f>
        <v>9</v>
      </c>
      <c r="S10" s="78">
        <f>SUMIF('mag. 3'!$D$23:$D$43,A10,'mag. 3'!$I$23:$I$43)</f>
        <v>0</v>
      </c>
      <c r="T10" s="78">
        <f>SUMIF('Galea Sciberras N.'!$D$23:$D$43,A10,'Galea Sciberras N.'!$I$23:$I$43)</f>
        <v>0</v>
      </c>
      <c r="U10" s="78">
        <f>SUMIF('Bugeja A.'!$D$23:$D$43,A10,'Bugeja A.'!$I$23:$I$43)</f>
        <v>0</v>
      </c>
      <c r="V10" s="78">
        <f>SUMIF('Galea C.'!$D$23:$D$43,A10,'Galea C.'!$I$23:$I$43)</f>
        <v>1</v>
      </c>
      <c r="W10" s="79">
        <f>SUMIF('Frendo Dimech D.'!$D$23:$D$43,A10,'Frendo Dimech D.'!$I$23:$I$43)</f>
        <v>0</v>
      </c>
      <c r="X10" s="79">
        <f>SUMIF('Rachel Montebello'!$D$23:$D$43,A10,'Rachel Montebello'!$I$23:$I$43)</f>
        <v>5</v>
      </c>
      <c r="Y10" s="80">
        <f aca="true" t="shared" si="0" ref="Y10:Y30">SUM(B10:X10)</f>
        <v>32</v>
      </c>
      <c r="Z10" s="131">
        <f aca="true" t="shared" si="1" ref="Z10:Z26">Y10/$Y$31</f>
        <v>0.11072664359861592</v>
      </c>
      <c r="AA10" s="132"/>
      <c r="AB10" s="83"/>
    </row>
    <row r="11" spans="1:28" ht="15.75" customHeight="1">
      <c r="A11" s="133" t="s">
        <v>33</v>
      </c>
      <c r="B11" s="85">
        <f>SUMIF('J. Demicoli'!$D$23:$D$43,A11,'J. Demicoli'!$I$23:$I$43)</f>
        <v>0</v>
      </c>
      <c r="C11" s="79">
        <f>SUMIF('Vella G.'!$D$23:$D$43,A11,'Vella G.'!$I$23:$I$43)</f>
        <v>8</v>
      </c>
      <c r="D11" s="79">
        <f>SUMIF('Depasquale F.'!$D$23:$D$43,A11,'Depasquale F.'!$I$23:$I$43)</f>
        <v>0</v>
      </c>
      <c r="E11" s="79">
        <f>SUMIF('Astrid-May Grima'!$D$23:$D$43,A11,'Astrid-May Grima'!$I$23:$I$43)</f>
        <v>7</v>
      </c>
      <c r="F11" s="79">
        <f>SUMIF('Farrugia Frendo C.'!$D$23:$D$43,A11,'Farrugia Frendo C.'!$I$23:$I$43)</f>
        <v>7</v>
      </c>
      <c r="G11" s="79">
        <f>SUMIF('Micallef Stafrace Y.'!$D$23:$D$43,A11,'Micallef Stafrace Y.'!$I$23:$I$43)</f>
        <v>0</v>
      </c>
      <c r="H11" s="79">
        <f>SUMIF('Demicoli A.'!$D$23:$D$43,A11,'Demicoli A.'!$I$23:$I$43)</f>
        <v>3</v>
      </c>
      <c r="I11" s="79">
        <f>SUMIF('Farrugia M.'!$D$23:$D$43,A11,'Farrugia M.'!$I$23:$I$43)</f>
        <v>4</v>
      </c>
      <c r="J11" s="79">
        <f>SUMIF('Nadine Lia'!$D$23:$D$43,A11,'Nadine Lia'!$I$23:$I$43)</f>
        <v>4</v>
      </c>
      <c r="K11" s="79">
        <f>SUMIF('Simone Grech'!$D$23:$D$43,A11,'Simone Grech'!$I$23:$I$43)</f>
        <v>0</v>
      </c>
      <c r="L11" s="79">
        <f>SUMIF('Camilleri N.'!$D$23:$D$43,A11,'Camilleri N.'!$I$23:$I$43)</f>
        <v>6</v>
      </c>
      <c r="M11" s="79">
        <f>SUMIF('J. Mifsud'!$D$23:$D$43,A11,'J. Mifsud'!$I$23:$I$43)</f>
        <v>6</v>
      </c>
      <c r="N11" s="79">
        <f>SUMIF('Clarke D.'!$D$23:$D$43,A11,'Clarke D.'!$I$23:$I$43)</f>
        <v>6</v>
      </c>
      <c r="O11" s="79">
        <f>SUMIF('Farrugia I.'!$D$23:$D$43,A11,'Farrugia I.'!$I$23:$I$43)</f>
        <v>1</v>
      </c>
      <c r="P11" s="79">
        <f>SUMIF('M. Vella'!$D$23:$D$43,A11,'M. Vella'!$I$23:$I$43)</f>
        <v>5</v>
      </c>
      <c r="Q11" s="79">
        <f>SUMIF('Stafrace Zammit C.'!$D$23:$D$43,A11,'Stafrace Zammit C.'!$I$23:$I$43)</f>
        <v>6</v>
      </c>
      <c r="R11" s="79">
        <f>SUMIF('Victor George Axiaq'!$D$23:$D$43,A11,'Victor George Axiaq'!$I$23:$I$43)</f>
        <v>0</v>
      </c>
      <c r="S11" s="79">
        <f>SUMIF('mag. 3'!$D$23:$D$43,A11,'mag. 3'!$I$23:$I$43)</f>
        <v>0</v>
      </c>
      <c r="T11" s="79">
        <f>SUMIF('Galea Sciberras N.'!$D$23:$D$43,A11,'Galea Sciberras N.'!$I$23:$I$43)</f>
        <v>2</v>
      </c>
      <c r="U11" s="79">
        <f>SUMIF('Bugeja A.'!$D$23:$D$43,A11,'Bugeja A.'!$I$23:$I$43)</f>
        <v>0</v>
      </c>
      <c r="V11" s="79">
        <f>SUMIF('Galea C.'!$D$23:$D$43,A11,'Galea C.'!$I$23:$I$43)</f>
        <v>4</v>
      </c>
      <c r="W11" s="79">
        <f>SUMIF('Frendo Dimech D.'!$D$23:$D$43,A11,'Frendo Dimech D.'!$I$23:$I$43)</f>
        <v>5</v>
      </c>
      <c r="X11" s="79">
        <f>SUMIF('Rachel Montebello'!$D$23:$D$43,A11,'Rachel Montebello'!$I$23:$I$43)</f>
        <v>3</v>
      </c>
      <c r="Y11" s="86">
        <f t="shared" si="0"/>
        <v>77</v>
      </c>
      <c r="Z11" s="134">
        <f t="shared" si="1"/>
        <v>0.2664359861591695</v>
      </c>
      <c r="AA11" s="135"/>
      <c r="AB11" s="89"/>
    </row>
    <row r="12" spans="1:28" ht="15.75" customHeight="1">
      <c r="A12" s="136" t="s">
        <v>19</v>
      </c>
      <c r="B12" s="91">
        <f>SUMIF('J. Demicoli'!$D$23:$D$43,A12,'J. Demicoli'!$I$23:$I$43)</f>
        <v>6</v>
      </c>
      <c r="C12" s="92">
        <f>SUMIF('Vella G.'!$D$23:$D$43,A12,'Vella G.'!$I$23:$I$43)</f>
        <v>5</v>
      </c>
      <c r="D12" s="92">
        <f>SUMIF('Depasquale F.'!$D$23:$D$43,A12,'Depasquale F.'!$I$23:$I$43)</f>
        <v>0</v>
      </c>
      <c r="E12" s="92">
        <f>SUMIF('Astrid-May Grima'!$D$23:$D$43,A12,'Astrid-May Grima'!$I$23:$I$43)</f>
        <v>0</v>
      </c>
      <c r="F12" s="92">
        <f>SUMIF('Farrugia Frendo C.'!$D$23:$D$43,A12,'Farrugia Frendo C.'!$I$23:$I$43)</f>
        <v>7</v>
      </c>
      <c r="G12" s="92">
        <f>SUMIF('Micallef Stafrace Y.'!$D$23:$D$43,A12,'Micallef Stafrace Y.'!$I$23:$I$43)</f>
        <v>5</v>
      </c>
      <c r="H12" s="92">
        <f>SUMIF('Demicoli A.'!$D$23:$D$43,A12,'Demicoli A.'!$I$23:$I$43)</f>
        <v>2</v>
      </c>
      <c r="I12" s="92">
        <f>SUMIF('Farrugia M.'!$D$23:$D$43,A12,'Farrugia M.'!$I$23:$I$43)</f>
        <v>2</v>
      </c>
      <c r="J12" s="92">
        <f>SUMIF('Nadine Lia'!$D$23:$D$43,A12,'Nadine Lia'!$I$23:$I$43)</f>
        <v>2</v>
      </c>
      <c r="K12" s="92">
        <f>SUMIF('Simone Grech'!$D$23:$D$43,A12,'Simone Grech'!$I$23:$I$43)</f>
        <v>0</v>
      </c>
      <c r="L12" s="92">
        <f>SUMIF('Camilleri N.'!$D$23:$D$43,A12,'Camilleri N.'!$I$23:$I$43)</f>
        <v>3</v>
      </c>
      <c r="M12" s="92">
        <f>SUMIF('J. Mifsud'!$D$23:$D$43,A12,'J. Mifsud'!$I$23:$I$43)</f>
        <v>4</v>
      </c>
      <c r="N12" s="92">
        <f>SUMIF('Clarke D.'!$D$23:$D$43,A12,'Clarke D.'!$I$23:$I$43)</f>
        <v>4</v>
      </c>
      <c r="O12" s="92">
        <f>SUMIF('Farrugia I.'!$D$23:$D$43,A12,'Farrugia I.'!$I$23:$I$43)</f>
        <v>0</v>
      </c>
      <c r="P12" s="92">
        <f>SUMIF('M. Vella'!$D$23:$D$43,A12,'M. Vella'!$I$23:$I$43)</f>
        <v>0</v>
      </c>
      <c r="Q12" s="92">
        <f>SUMIF('Stafrace Zammit C.'!$D$23:$D$43,A12,'Stafrace Zammit C.'!$I$23:$I$43)</f>
        <v>3</v>
      </c>
      <c r="R12" s="92">
        <f>SUMIF('Victor George Axiaq'!$D$23:$D$43,A12,'Victor George Axiaq'!$I$23:$I$43)</f>
        <v>6</v>
      </c>
      <c r="S12" s="92">
        <f>SUMIF('mag. 3'!$D$23:$D$43,A12,'mag. 3'!$I$23:$I$43)</f>
        <v>0</v>
      </c>
      <c r="T12" s="92">
        <f>SUMIF('Galea Sciberras N.'!$D$23:$D$43,A12,'Galea Sciberras N.'!$I$23:$I$43)</f>
        <v>6</v>
      </c>
      <c r="U12" s="92">
        <f>SUMIF('Bugeja A.'!$D$23:$D$43,A12,'Bugeja A.'!$I$23:$I$43)</f>
        <v>0</v>
      </c>
      <c r="V12" s="92">
        <f>SUMIF('Galea C.'!$D$23:$D$43,A12,'Galea C.'!$I$23:$I$43)</f>
        <v>4</v>
      </c>
      <c r="W12" s="79">
        <f>SUMIF('Frendo Dimech D.'!$D$23:$D$43,A12,'Frendo Dimech D.'!$I$23:$I$43)</f>
        <v>8</v>
      </c>
      <c r="X12" s="92">
        <f>SUMIF('Rachel Montebello'!$D$23:$D$43,A12,'Rachel Montebello'!$I$23:$I$43)</f>
        <v>4</v>
      </c>
      <c r="Y12" s="94">
        <f t="shared" si="0"/>
        <v>71</v>
      </c>
      <c r="Z12" s="137">
        <f t="shared" si="1"/>
        <v>0.24567474048442905</v>
      </c>
      <c r="AA12" s="138">
        <f>SUM(Y10:Y12)</f>
        <v>180</v>
      </c>
      <c r="AB12" s="97">
        <f>AA12/$Y$31</f>
        <v>0.6228373702422145</v>
      </c>
    </row>
    <row r="13" spans="1:28" ht="15.75" customHeight="1">
      <c r="A13" s="130" t="s">
        <v>8</v>
      </c>
      <c r="B13" s="77">
        <f>SUMIF('J. Demicoli'!$D$23:$D$43,A13,'J. Demicoli'!$I$23:$I$43)</f>
        <v>0</v>
      </c>
      <c r="C13" s="78">
        <f>SUMIF('Vella G.'!$D$23:$D$43,A13,'Vella G.'!$I$23:$I$43)</f>
        <v>0</v>
      </c>
      <c r="D13" s="78">
        <f>SUMIF('Depasquale F.'!$D$23:$D$43,A13,'Depasquale F.'!$I$23:$I$43)</f>
        <v>0</v>
      </c>
      <c r="E13" s="78">
        <f>SUMIF('Astrid-May Grima'!$D$23:$D$43,A13,'Astrid-May Grima'!$I$23:$I$43)</f>
        <v>0</v>
      </c>
      <c r="F13" s="78">
        <f>SUMIF('Farrugia Frendo C.'!$D$23:$D$43,A13,'Farrugia Frendo C.'!$I$23:$I$43)</f>
        <v>0</v>
      </c>
      <c r="G13" s="78">
        <f>SUMIF('Micallef Stafrace Y.'!$D$23:$D$43,A13,'Micallef Stafrace Y.'!$I$23:$I$43)</f>
        <v>0</v>
      </c>
      <c r="H13" s="78">
        <f>SUMIF('Demicoli A.'!$D$23:$D$43,A13,'Demicoli A.'!$I$23:$I$43)</f>
        <v>0</v>
      </c>
      <c r="I13" s="78">
        <f>SUMIF('Farrugia M.'!$D$23:$D$43,A13,'Farrugia M.'!$I$23:$I$43)</f>
        <v>0</v>
      </c>
      <c r="J13" s="78">
        <f>SUMIF('Nadine Lia'!$D$23:$D$43,A13,'Nadine Lia'!$I$23:$I$43)</f>
        <v>0</v>
      </c>
      <c r="K13" s="78">
        <f>SUMIF('Simone Grech'!$D$23:$D$43,A13,'Simone Grech'!$I$23:$I$43)</f>
        <v>0</v>
      </c>
      <c r="L13" s="78">
        <f>SUMIF('Camilleri N.'!$D$23:$D$43,A13,'Camilleri N.'!$I$23:$I$43)</f>
        <v>0</v>
      </c>
      <c r="M13" s="78">
        <f>SUMIF('J. Mifsud'!$D$23:$D$43,A13,'J. Mifsud'!$I$23:$I$43)</f>
        <v>0</v>
      </c>
      <c r="N13" s="78">
        <f>SUMIF('Clarke D.'!$D$23:$D$43,A13,'Clarke D.'!$I$23:$I$43)</f>
        <v>0</v>
      </c>
      <c r="O13" s="78">
        <f>SUMIF('Farrugia I.'!$D$23:$D$43,A13,'Farrugia I.'!$I$23:$I$43)</f>
        <v>0</v>
      </c>
      <c r="P13" s="78">
        <f>SUMIF('M. Vella'!$D$23:$D$43,A13,'M. Vella'!$I$23:$I$43)</f>
        <v>0</v>
      </c>
      <c r="Q13" s="78">
        <f>SUMIF('Stafrace Zammit C.'!$D$23:$D$43,A13,'Stafrace Zammit C.'!$I$23:$I$43)</f>
        <v>0</v>
      </c>
      <c r="R13" s="78">
        <f>SUMIF('Victor George Axiaq'!$D$23:$D$43,A13,'Victor George Axiaq'!$I$23:$I$43)</f>
        <v>0</v>
      </c>
      <c r="S13" s="78">
        <f>SUMIF('mag. 3'!$D$23:$D$43,A13,'mag. 3'!$I$23:$I$43)</f>
        <v>0</v>
      </c>
      <c r="T13" s="78">
        <f>SUMIF('Galea Sciberras N.'!$D$23:$D$43,A13,'Galea Sciberras N.'!$I$23:$I$43)</f>
        <v>0</v>
      </c>
      <c r="U13" s="78">
        <f>SUMIF('Bugeja A.'!$D$23:$D$43,A13,'Bugeja A.'!$I$23:$I$43)</f>
        <v>0</v>
      </c>
      <c r="V13" s="78">
        <f>SUMIF('Galea C.'!$D$23:$D$43,A13,'Galea C.'!$I$23:$I$43)</f>
        <v>0</v>
      </c>
      <c r="W13" s="78">
        <f>SUMIF('Frendo Dimech D.'!$D$23:$D$43,A13,'Frendo Dimech D.'!$I$23:$I$43)</f>
        <v>0</v>
      </c>
      <c r="X13" s="78">
        <f>SUMIF('Rachel Montebello'!$D$23:$D$43,A13,'Rachel Montebello'!$I$23:$I$43)</f>
        <v>0</v>
      </c>
      <c r="Y13" s="80">
        <f t="shared" si="0"/>
        <v>0</v>
      </c>
      <c r="Z13" s="131">
        <f t="shared" si="1"/>
        <v>0</v>
      </c>
      <c r="AA13" s="132"/>
      <c r="AB13" s="83"/>
    </row>
    <row r="14" spans="1:28" ht="15.75" customHeight="1">
      <c r="A14" s="133" t="s">
        <v>70</v>
      </c>
      <c r="B14" s="85">
        <f>SUMIF('J. Demicoli'!$D$23:$D$43,A14,'J. Demicoli'!$I$23:$I$43)</f>
        <v>0</v>
      </c>
      <c r="C14" s="79">
        <f>SUMIF('Vella G.'!$D$23:$D$43,A14,'Vella G.'!$I$23:$I$43)</f>
        <v>0</v>
      </c>
      <c r="D14" s="79">
        <f>SUMIF('Depasquale F.'!$D$23:$D$43,A14,'Depasquale F.'!$I$23:$I$43)</f>
        <v>0</v>
      </c>
      <c r="E14" s="79">
        <f>SUMIF('Astrid-May Grima'!$D$23:$D$43,A14,'Astrid-May Grima'!$I$23:$I$43)</f>
        <v>0</v>
      </c>
      <c r="F14" s="79">
        <f>SUMIF('Farrugia Frendo C.'!$D$23:$D$43,A14,'Farrugia Frendo C.'!$I$23:$I$43)</f>
        <v>0</v>
      </c>
      <c r="G14" s="79">
        <f>SUMIF('Micallef Stafrace Y.'!$D$23:$D$43,A14,'Micallef Stafrace Y.'!$I$23:$I$43)</f>
        <v>0</v>
      </c>
      <c r="H14" s="79">
        <f>SUMIF('Demicoli A.'!$D$23:$D$43,A14,'Demicoli A.'!$I$23:$I$43)</f>
        <v>0</v>
      </c>
      <c r="I14" s="79">
        <f>SUMIF('Farrugia M.'!$D$23:$D$43,A14,'Farrugia M.'!$I$23:$I$43)</f>
        <v>0</v>
      </c>
      <c r="J14" s="79">
        <f>SUMIF('Nadine Lia'!$D$23:$D$43,A14,'Nadine Lia'!$I$23:$I$43)</f>
        <v>0</v>
      </c>
      <c r="K14" s="79">
        <f>SUMIF('Simone Grech'!$D$23:$D$43,A14,'Simone Grech'!$I$23:$I$43)</f>
        <v>0</v>
      </c>
      <c r="L14" s="79">
        <f>SUMIF('Camilleri N.'!$D$23:$D$43,A14,'Camilleri N.'!$I$23:$I$43)</f>
        <v>0</v>
      </c>
      <c r="M14" s="79">
        <f>SUMIF('J. Mifsud'!$D$23:$D$43,A14,'J. Mifsud'!$I$23:$I$43)</f>
        <v>0</v>
      </c>
      <c r="N14" s="79">
        <f>SUMIF('Clarke D.'!$D$23:$D$43,A14,'Clarke D.'!$I$23:$I$43)</f>
        <v>0</v>
      </c>
      <c r="O14" s="79">
        <f>SUMIF('Farrugia I.'!$D$23:$D$43,A14,'Farrugia I.'!$I$23:$I$43)</f>
        <v>0</v>
      </c>
      <c r="P14" s="79">
        <f>SUMIF('M. Vella'!$D$23:$D$43,A14,'M. Vella'!$I$23:$I$43)</f>
        <v>0</v>
      </c>
      <c r="Q14" s="79">
        <f>SUMIF('Stafrace Zammit C.'!$D$23:$D$43,A14,'Stafrace Zammit C.'!$I$23:$I$43)</f>
        <v>0</v>
      </c>
      <c r="R14" s="79">
        <f>SUMIF('Victor George Axiaq'!$D$23:$D$43,A14,'Victor George Axiaq'!$I$23:$I$43)</f>
        <v>0</v>
      </c>
      <c r="S14" s="79">
        <f>SUMIF('mag. 3'!$D$23:$D$43,A14,'mag. 3'!$I$23:$I$43)</f>
        <v>0</v>
      </c>
      <c r="T14" s="79">
        <f>SUMIF('Galea Sciberras N.'!$D$23:$D$43,A14,'Galea Sciberras N.'!$I$23:$I$43)</f>
        <v>0</v>
      </c>
      <c r="U14" s="79">
        <f>SUMIF('Bugeja A.'!$D$23:$D$43,A14,'Bugeja A.'!$I$23:$I$43)</f>
        <v>0</v>
      </c>
      <c r="V14" s="79">
        <f>SUMIF('Galea C.'!$D$23:$D$43,A14,'Galea C.'!$I$23:$I$43)</f>
        <v>0</v>
      </c>
      <c r="W14" s="79">
        <f>SUMIF('Frendo Dimech D.'!$D$23:$D$43,A14,'Frendo Dimech D.'!$I$23:$I$43)</f>
        <v>0</v>
      </c>
      <c r="X14" s="79">
        <f>SUMIF('Rachel Montebello'!$D$23:$D$43,A14,'Rachel Montebello'!$I$23:$I$43)</f>
        <v>0</v>
      </c>
      <c r="Y14" s="86">
        <f t="shared" si="0"/>
        <v>0</v>
      </c>
      <c r="Z14" s="134">
        <f t="shared" si="1"/>
        <v>0</v>
      </c>
      <c r="AA14" s="135"/>
      <c r="AB14" s="89"/>
    </row>
    <row r="15" spans="1:28" ht="15.75" customHeight="1">
      <c r="A15" s="136" t="s">
        <v>34</v>
      </c>
      <c r="B15" s="91">
        <f>SUMIF('J. Demicoli'!$D$23:$D$43,A15,'J. Demicoli'!$I$23:$I$43)</f>
        <v>0</v>
      </c>
      <c r="C15" s="92">
        <f>SUMIF('Vella G.'!$D$23:$D$43,A15,'Vella G.'!$I$23:$I$43)</f>
        <v>0</v>
      </c>
      <c r="D15" s="92">
        <f>SUMIF('Depasquale F.'!$D$23:$D$43,A15,'Depasquale F.'!$I$23:$I$43)</f>
        <v>0</v>
      </c>
      <c r="E15" s="92">
        <f>SUMIF('Astrid-May Grima'!$D$23:$D$43,A15,'Astrid-May Grima'!$I$23:$I$43)</f>
        <v>0</v>
      </c>
      <c r="F15" s="92">
        <f>SUMIF('Farrugia Frendo C.'!$D$23:$D$43,A15,'Farrugia Frendo C.'!$I$23:$I$43)</f>
        <v>0</v>
      </c>
      <c r="G15" s="92">
        <f>SUMIF('Micallef Stafrace Y.'!$D$23:$D$43,A15,'Micallef Stafrace Y.'!$I$23:$I$43)</f>
        <v>0</v>
      </c>
      <c r="H15" s="92">
        <f>SUMIF('Demicoli A.'!$D$23:$D$43,A15,'Demicoli A.'!$I$23:$I$43)</f>
        <v>0</v>
      </c>
      <c r="I15" s="92">
        <f>SUMIF('Farrugia M.'!$D$23:$D$43,A15,'Farrugia M.'!$I$23:$I$43)</f>
        <v>0</v>
      </c>
      <c r="J15" s="92">
        <f>SUMIF('Nadine Lia'!$D$23:$D$43,A15,'Nadine Lia'!$I$23:$I$43)</f>
        <v>0</v>
      </c>
      <c r="K15" s="92">
        <f>SUMIF('Simone Grech'!$D$23:$D$43,A15,'Simone Grech'!$I$23:$I$43)</f>
        <v>0</v>
      </c>
      <c r="L15" s="92">
        <f>SUMIF('Camilleri N.'!$D$23:$D$43,A15,'Camilleri N.'!$I$23:$I$43)</f>
        <v>0</v>
      </c>
      <c r="M15" s="92">
        <f>SUMIF('J. Mifsud'!$D$23:$D$43,A15,'J. Mifsud'!$I$23:$I$43)</f>
        <v>0</v>
      </c>
      <c r="N15" s="92">
        <f>SUMIF('Clarke D.'!$D$23:$D$43,A15,'Clarke D.'!$I$23:$I$43)</f>
        <v>0</v>
      </c>
      <c r="O15" s="92">
        <f>SUMIF('Farrugia I.'!$D$23:$D$43,A15,'Farrugia I.'!$I$23:$I$43)</f>
        <v>0</v>
      </c>
      <c r="P15" s="92">
        <f>SUMIF('M. Vella'!$D$23:$D$43,A15,'M. Vella'!$I$23:$I$43)</f>
        <v>0</v>
      </c>
      <c r="Q15" s="92">
        <f>SUMIF('Stafrace Zammit C.'!$D$23:$D$43,A15,'Stafrace Zammit C.'!$I$23:$I$43)</f>
        <v>0</v>
      </c>
      <c r="R15" s="92">
        <f>SUMIF('Victor George Axiaq'!$D$23:$D$43,A15,'Victor George Axiaq'!$I$23:$I$43)</f>
        <v>0</v>
      </c>
      <c r="S15" s="92">
        <f>SUMIF('mag. 3'!$D$23:$D$43,A15,'mag. 3'!$I$23:$I$43)</f>
        <v>0</v>
      </c>
      <c r="T15" s="92">
        <f>SUMIF('Galea Sciberras N.'!$D$23:$D$43,A15,'Galea Sciberras N.'!$I$23:$I$43)</f>
        <v>0</v>
      </c>
      <c r="U15" s="92">
        <f>SUMIF('Bugeja A.'!$D$23:$D$43,A15,'Bugeja A.'!$I$23:$I$43)</f>
        <v>0</v>
      </c>
      <c r="V15" s="92">
        <f>SUMIF('Galea C.'!$D$23:$D$43,A15,'Galea C.'!$I$23:$I$43)</f>
        <v>0</v>
      </c>
      <c r="W15" s="79">
        <f>SUMIF('Frendo Dimech D.'!$D$23:$D$43,A15,'Frendo Dimech D.'!$I$23:$I$43)</f>
        <v>0</v>
      </c>
      <c r="X15" s="92">
        <f>SUMIF('Rachel Montebello'!$D$23:$D$43,A15,'Rachel Montebello'!$I$23:$I$43)</f>
        <v>0</v>
      </c>
      <c r="Y15" s="94">
        <f t="shared" si="0"/>
        <v>0</v>
      </c>
      <c r="Z15" s="137">
        <f t="shared" si="1"/>
        <v>0</v>
      </c>
      <c r="AA15" s="138">
        <f>SUM(Y13:Y15)</f>
        <v>0</v>
      </c>
      <c r="AB15" s="97">
        <f>AA15/$Y$31</f>
        <v>0</v>
      </c>
    </row>
    <row r="16" spans="1:28" ht="15.75" customHeight="1">
      <c r="A16" s="130" t="s">
        <v>9</v>
      </c>
      <c r="B16" s="77">
        <f>SUMIF('J. Demicoli'!$D$23:$D$43,A16,'J. Demicoli'!$I$23:$I$43)</f>
        <v>0</v>
      </c>
      <c r="C16" s="78">
        <f>SUMIF('Vella G.'!$D$23:$D$43,A16,'Vella G.'!$I$23:$I$43)</f>
        <v>0</v>
      </c>
      <c r="D16" s="78">
        <f>SUMIF('Depasquale F.'!$D$23:$D$43,A16,'Depasquale F.'!$I$23:$I$43)</f>
        <v>0</v>
      </c>
      <c r="E16" s="78">
        <f>SUMIF('Astrid-May Grima'!$D$23:$D$43,A16,'Astrid-May Grima'!$I$23:$I$43)</f>
        <v>0</v>
      </c>
      <c r="F16" s="78">
        <f>SUMIF('Farrugia Frendo C.'!$D$23:$D$43,A16,'Farrugia Frendo C.'!$I$23:$I$43)</f>
        <v>0</v>
      </c>
      <c r="G16" s="78">
        <f>SUMIF('Micallef Stafrace Y.'!$D$23:$D$43,A16,'Micallef Stafrace Y.'!$I$23:$I$43)</f>
        <v>0</v>
      </c>
      <c r="H16" s="78">
        <f>SUMIF('Demicoli A.'!$D$23:$D$43,A16,'Demicoli A.'!$I$23:$I$43)</f>
        <v>0</v>
      </c>
      <c r="I16" s="78">
        <f>SUMIF('Farrugia M.'!$D$23:$D$43,A16,'Farrugia M.'!$I$23:$I$43)</f>
        <v>0</v>
      </c>
      <c r="J16" s="78">
        <f>SUMIF('Nadine Lia'!$D$23:$D$43,A16,'Nadine Lia'!$I$23:$I$43)</f>
        <v>0</v>
      </c>
      <c r="K16" s="78">
        <f>SUMIF('Simone Grech'!$D$23:$D$43,A16,'Simone Grech'!$I$23:$I$43)</f>
        <v>0</v>
      </c>
      <c r="L16" s="78">
        <f>SUMIF('Camilleri N.'!$D$23:$D$43,A16,'Camilleri N.'!$I$23:$I$43)</f>
        <v>0</v>
      </c>
      <c r="M16" s="78">
        <f>SUMIF('J. Mifsud'!$D$23:$D$43,A16,'J. Mifsud'!$I$23:$I$43)</f>
        <v>0</v>
      </c>
      <c r="N16" s="78">
        <f>SUMIF('Clarke D.'!$D$23:$D$43,A16,'Clarke D.'!$I$23:$I$43)</f>
        <v>0</v>
      </c>
      <c r="O16" s="78">
        <f>SUMIF('Farrugia I.'!$D$23:$D$43,A16,'Farrugia I.'!$I$23:$I$43)</f>
        <v>0</v>
      </c>
      <c r="P16" s="78">
        <f>SUMIF('M. Vella'!$D$23:$D$43,A16,'M. Vella'!$I$23:$I$43)</f>
        <v>0</v>
      </c>
      <c r="Q16" s="78">
        <f>SUMIF('Stafrace Zammit C.'!$D$23:$D$43,A16,'Stafrace Zammit C.'!$I$23:$I$43)</f>
        <v>0</v>
      </c>
      <c r="R16" s="78">
        <f>SUMIF('Victor George Axiaq'!$D$23:$D$43,A16,'Victor George Axiaq'!$I$23:$I$43)</f>
        <v>0</v>
      </c>
      <c r="S16" s="78">
        <f>SUMIF('mag. 3'!$D$23:$D$43,A16,'mag. 3'!$I$23:$I$43)</f>
        <v>0</v>
      </c>
      <c r="T16" s="78">
        <f>SUMIF('Galea Sciberras N.'!$D$23:$D$43,A16,'Galea Sciberras N.'!$I$23:$I$43)</f>
        <v>0</v>
      </c>
      <c r="U16" s="78">
        <f>SUMIF('Bugeja A.'!$D$23:$D$43,A16,'Bugeja A.'!$I$23:$I$43)</f>
        <v>0</v>
      </c>
      <c r="V16" s="78">
        <f>SUMIF('Galea C.'!$D$23:$D$43,A16,'Galea C.'!$I$23:$I$43)</f>
        <v>0</v>
      </c>
      <c r="W16" s="78">
        <f>SUMIF('Frendo Dimech D.'!$D$23:$D$43,A16,'Frendo Dimech D.'!$I$23:$I$43)</f>
        <v>0</v>
      </c>
      <c r="X16" s="78">
        <f>SUMIF('Rachel Montebello'!$D$23:$D$43,A16,'Rachel Montebello'!$I$23:$I$43)</f>
        <v>0</v>
      </c>
      <c r="Y16" s="80">
        <f t="shared" si="0"/>
        <v>0</v>
      </c>
      <c r="Z16" s="131">
        <f t="shared" si="1"/>
        <v>0</v>
      </c>
      <c r="AA16" s="132"/>
      <c r="AB16" s="83"/>
    </row>
    <row r="17" spans="1:28" ht="15.75" customHeight="1">
      <c r="A17" s="133" t="s">
        <v>35</v>
      </c>
      <c r="B17" s="85">
        <f>SUMIF('J. Demicoli'!$D$23:$D$43,A17,'J. Demicoli'!$I$23:$I$43)</f>
        <v>0</v>
      </c>
      <c r="C17" s="79">
        <f>SUMIF('Vella G.'!$D$23:$D$43,A17,'Vella G.'!$I$23:$I$43)</f>
        <v>0</v>
      </c>
      <c r="D17" s="79">
        <f>SUMIF('Depasquale F.'!$D$23:$D$43,A17,'Depasquale F.'!$I$23:$I$43)</f>
        <v>0</v>
      </c>
      <c r="E17" s="79">
        <f>SUMIF('Astrid-May Grima'!$D$23:$D$43,A17,'Astrid-May Grima'!$I$23:$I$43)</f>
        <v>0</v>
      </c>
      <c r="F17" s="79">
        <f>SUMIF('Farrugia Frendo C.'!$D$23:$D$43,A17,'Farrugia Frendo C.'!$I$23:$I$43)</f>
        <v>0</v>
      </c>
      <c r="G17" s="79">
        <f>SUMIF('Micallef Stafrace Y.'!$D$23:$D$43,A17,'Micallef Stafrace Y.'!$I$23:$I$43)</f>
        <v>0</v>
      </c>
      <c r="H17" s="79">
        <f>SUMIF('Demicoli A.'!$D$23:$D$43,A17,'Demicoli A.'!$I$23:$I$43)</f>
        <v>0</v>
      </c>
      <c r="I17" s="79">
        <f>SUMIF('Farrugia M.'!$D$23:$D$43,A17,'Farrugia M.'!$I$23:$I$43)</f>
        <v>0</v>
      </c>
      <c r="J17" s="79">
        <f>SUMIF('Nadine Lia'!$D$23:$D$43,A17,'Nadine Lia'!$I$23:$I$43)</f>
        <v>0</v>
      </c>
      <c r="K17" s="79">
        <f>SUMIF('Simone Grech'!$D$23:$D$43,A17,'Simone Grech'!$I$23:$I$43)</f>
        <v>0</v>
      </c>
      <c r="L17" s="79">
        <f>SUMIF('Camilleri N.'!$D$23:$D$43,A17,'Camilleri N.'!$I$23:$I$43)</f>
        <v>0</v>
      </c>
      <c r="M17" s="79">
        <f>SUMIF('J. Mifsud'!$D$23:$D$43,A17,'J. Mifsud'!$I$23:$I$43)</f>
        <v>0</v>
      </c>
      <c r="N17" s="79">
        <f>SUMIF('Clarke D.'!$D$23:$D$43,A17,'Clarke D.'!$I$23:$I$43)</f>
        <v>0</v>
      </c>
      <c r="O17" s="79">
        <f>SUMIF('Farrugia I.'!$D$23:$D$43,A17,'Farrugia I.'!$I$23:$I$43)</f>
        <v>0</v>
      </c>
      <c r="P17" s="79">
        <f>SUMIF('M. Vella'!$D$23:$D$43,A17,'M. Vella'!$I$23:$I$43)</f>
        <v>0</v>
      </c>
      <c r="Q17" s="79">
        <f>SUMIF('Stafrace Zammit C.'!$D$23:$D$43,A17,'Stafrace Zammit C.'!$I$23:$I$43)</f>
        <v>0</v>
      </c>
      <c r="R17" s="79">
        <f>SUMIF('Victor George Axiaq'!$D$23:$D$43,A17,'Victor George Axiaq'!$I$23:$I$43)</f>
        <v>0</v>
      </c>
      <c r="S17" s="79">
        <f>SUMIF('mag. 3'!$D$23:$D$43,A17,'mag. 3'!$I$23:$I$43)</f>
        <v>0</v>
      </c>
      <c r="T17" s="79">
        <f>SUMIF('Galea Sciberras N.'!$D$23:$D$43,A17,'Galea Sciberras N.'!$I$23:$I$43)</f>
        <v>0</v>
      </c>
      <c r="U17" s="79">
        <f>SUMIF('Bugeja A.'!$D$23:$D$43,A17,'Bugeja A.'!$I$23:$I$43)</f>
        <v>0</v>
      </c>
      <c r="V17" s="79">
        <f>SUMIF('Galea C.'!$D$23:$D$43,A17,'Galea C.'!$I$23:$I$43)</f>
        <v>0</v>
      </c>
      <c r="W17" s="79">
        <f>SUMIF('Frendo Dimech D.'!$D$23:$D$43,A17,'Frendo Dimech D.'!$I$23:$I$43)</f>
        <v>0</v>
      </c>
      <c r="X17" s="79">
        <f>SUMIF('Rachel Montebello'!$D$23:$D$43,A17,'Rachel Montebello'!$I$23:$I$43)</f>
        <v>0</v>
      </c>
      <c r="Y17" s="86">
        <f t="shared" si="0"/>
        <v>0</v>
      </c>
      <c r="Z17" s="134">
        <f t="shared" si="1"/>
        <v>0</v>
      </c>
      <c r="AA17" s="135"/>
      <c r="AB17" s="89"/>
    </row>
    <row r="18" spans="1:28" ht="15.75" customHeight="1">
      <c r="A18" s="133" t="s">
        <v>36</v>
      </c>
      <c r="B18" s="85">
        <f>SUMIF('J. Demicoli'!$D$23:$D$43,A18,'J. Demicoli'!$I$23:$I$43)</f>
        <v>0</v>
      </c>
      <c r="C18" s="79">
        <f>SUMIF('Vella G.'!$D$23:$D$43,A18,'Vella G.'!$I$23:$I$43)</f>
        <v>0</v>
      </c>
      <c r="D18" s="79">
        <f>SUMIF('Depasquale F.'!$D$23:$D$43,A18,'Depasquale F.'!$I$23:$I$43)</f>
        <v>0</v>
      </c>
      <c r="E18" s="79">
        <f>SUMIF('Astrid-May Grima'!$D$23:$D$43,A18,'Astrid-May Grima'!$I$23:$I$43)</f>
        <v>0</v>
      </c>
      <c r="F18" s="79">
        <f>SUMIF('Farrugia Frendo C.'!$D$23:$D$43,A18,'Farrugia Frendo C.'!$I$23:$I$43)</f>
        <v>0</v>
      </c>
      <c r="G18" s="79">
        <f>SUMIF('Micallef Stafrace Y.'!$D$23:$D$43,A18,'Micallef Stafrace Y.'!$I$23:$I$43)</f>
        <v>0</v>
      </c>
      <c r="H18" s="79">
        <f>SUMIF('Demicoli A.'!$D$23:$D$43,A18,'Demicoli A.'!$I$23:$I$43)</f>
        <v>0</v>
      </c>
      <c r="I18" s="79">
        <f>SUMIF('Farrugia M.'!$D$23:$D$43,A18,'Farrugia M.'!$I$23:$I$43)</f>
        <v>0</v>
      </c>
      <c r="J18" s="79">
        <f>SUMIF('Nadine Lia'!$D$23:$D$43,A18,'Nadine Lia'!$I$23:$I$43)</f>
        <v>0</v>
      </c>
      <c r="K18" s="79">
        <f>SUMIF('Simone Grech'!$D$23:$D$43,A18,'Simone Grech'!$I$23:$I$43)</f>
        <v>0</v>
      </c>
      <c r="L18" s="79">
        <f>SUMIF('Camilleri N.'!$D$23:$D$43,A18,'Camilleri N.'!$I$23:$I$43)</f>
        <v>0</v>
      </c>
      <c r="M18" s="79">
        <f>SUMIF('J. Mifsud'!$D$23:$D$43,A18,'J. Mifsud'!$I$23:$I$43)</f>
        <v>0</v>
      </c>
      <c r="N18" s="79">
        <f>SUMIF('Clarke D.'!$D$23:$D$43,A18,'Clarke D.'!$I$23:$I$43)</f>
        <v>0</v>
      </c>
      <c r="O18" s="79">
        <f>SUMIF('Farrugia I.'!$D$23:$D$43,A18,'Farrugia I.'!$I$23:$I$43)</f>
        <v>0</v>
      </c>
      <c r="P18" s="79">
        <f>SUMIF('M. Vella'!$D$23:$D$43,A18,'M. Vella'!$I$23:$I$43)</f>
        <v>0</v>
      </c>
      <c r="Q18" s="79">
        <f>SUMIF('Stafrace Zammit C.'!$D$23:$D$43,A18,'Stafrace Zammit C.'!$I$23:$I$43)</f>
        <v>0</v>
      </c>
      <c r="R18" s="79">
        <f>SUMIF('Victor George Axiaq'!$D$23:$D$43,A18,'Victor George Axiaq'!$I$23:$I$43)</f>
        <v>0</v>
      </c>
      <c r="S18" s="79">
        <f>SUMIF('mag. 3'!$D$23:$D$43,A18,'mag. 3'!$I$23:$I$43)</f>
        <v>0</v>
      </c>
      <c r="T18" s="79">
        <f>SUMIF('Galea Sciberras N.'!$D$23:$D$43,A18,'Galea Sciberras N.'!$I$23:$I$43)</f>
        <v>0</v>
      </c>
      <c r="U18" s="79">
        <f>SUMIF('Bugeja A.'!$D$23:$D$43,A18,'Bugeja A.'!$I$23:$I$43)</f>
        <v>0</v>
      </c>
      <c r="V18" s="79">
        <f>SUMIF('Galea C.'!$D$23:$D$43,A18,'Galea C.'!$I$23:$I$43)</f>
        <v>0</v>
      </c>
      <c r="W18" s="79">
        <f>SUMIF('Frendo Dimech D.'!$D$23:$D$43,A18,'Frendo Dimech D.'!$I$23:$I$43)</f>
        <v>0</v>
      </c>
      <c r="X18" s="79">
        <f>SUMIF('Rachel Montebello'!$D$23:$D$43,A18,'Rachel Montebello'!$I$23:$I$43)</f>
        <v>0</v>
      </c>
      <c r="Y18" s="86">
        <f t="shared" si="0"/>
        <v>0</v>
      </c>
      <c r="Z18" s="134">
        <f t="shared" si="1"/>
        <v>0</v>
      </c>
      <c r="AA18" s="135"/>
      <c r="AB18" s="89"/>
    </row>
    <row r="19" spans="1:28" ht="15.75" customHeight="1">
      <c r="A19" s="133" t="s">
        <v>37</v>
      </c>
      <c r="B19" s="85">
        <f>SUMIF('J. Demicoli'!$D$23:$D$43,A19,'J. Demicoli'!$I$23:$I$43)</f>
        <v>0</v>
      </c>
      <c r="C19" s="79">
        <f>SUMIF('Vella G.'!$D$23:$D$43,A19,'Vella G.'!$I$23:$I$43)</f>
        <v>0</v>
      </c>
      <c r="D19" s="79">
        <f>SUMIF('Depasquale F.'!$D$23:$D$43,A19,'Depasquale F.'!$I$23:$I$43)</f>
        <v>0</v>
      </c>
      <c r="E19" s="79">
        <f>SUMIF('Astrid-May Grima'!$D$23:$D$43,A19,'Astrid-May Grima'!$I$23:$I$43)</f>
        <v>0</v>
      </c>
      <c r="F19" s="79">
        <f>SUMIF('Farrugia Frendo C.'!$D$23:$D$43,A19,'Farrugia Frendo C.'!$I$23:$I$43)</f>
        <v>0</v>
      </c>
      <c r="G19" s="79">
        <f>SUMIF('Micallef Stafrace Y.'!$D$23:$D$43,A19,'Micallef Stafrace Y.'!$I$23:$I$43)</f>
        <v>0</v>
      </c>
      <c r="H19" s="79">
        <f>SUMIF('Demicoli A.'!$D$23:$D$43,A19,'Demicoli A.'!$I$23:$I$43)</f>
        <v>0</v>
      </c>
      <c r="I19" s="79">
        <f>SUMIF('Farrugia M.'!$D$23:$D$43,A19,'Farrugia M.'!$I$23:$I$43)</f>
        <v>0</v>
      </c>
      <c r="J19" s="79">
        <f>SUMIF('Nadine Lia'!$D$23:$D$43,A19,'Nadine Lia'!$I$23:$I$43)</f>
        <v>0</v>
      </c>
      <c r="K19" s="79">
        <f>SUMIF('Simone Grech'!$D$23:$D$43,A19,'Simone Grech'!$I$23:$I$43)</f>
        <v>0</v>
      </c>
      <c r="L19" s="79">
        <f>SUMIF('Camilleri N.'!$D$23:$D$43,A19,'Camilleri N.'!$I$23:$I$43)</f>
        <v>0</v>
      </c>
      <c r="M19" s="79">
        <f>SUMIF('J. Mifsud'!$D$23:$D$43,A19,'J. Mifsud'!$I$23:$I$43)</f>
        <v>0</v>
      </c>
      <c r="N19" s="79">
        <f>SUMIF('Clarke D.'!$D$23:$D$43,A19,'Clarke D.'!$I$23:$I$43)</f>
        <v>0</v>
      </c>
      <c r="O19" s="79">
        <f>SUMIF('Farrugia I.'!$D$23:$D$43,A19,'Farrugia I.'!$I$23:$I$43)</f>
        <v>0</v>
      </c>
      <c r="P19" s="79">
        <f>SUMIF('M. Vella'!$D$23:$D$43,A19,'M. Vella'!$I$23:$I$43)</f>
        <v>0</v>
      </c>
      <c r="Q19" s="79">
        <f>SUMIF('Stafrace Zammit C.'!$D$23:$D$43,A19,'Stafrace Zammit C.'!$I$23:$I$43)</f>
        <v>0</v>
      </c>
      <c r="R19" s="79">
        <f>SUMIF('Victor George Axiaq'!$D$23:$D$43,A19,'Victor George Axiaq'!$I$23:$I$43)</f>
        <v>0</v>
      </c>
      <c r="S19" s="79">
        <f>SUMIF('mag. 3'!$D$23:$D$43,A19,'mag. 3'!$I$23:$I$43)</f>
        <v>0</v>
      </c>
      <c r="T19" s="79">
        <f>SUMIF('Galea Sciberras N.'!$D$23:$D$43,A19,'Galea Sciberras N.'!$I$23:$I$43)</f>
        <v>0</v>
      </c>
      <c r="U19" s="79">
        <f>SUMIF('Bugeja A.'!$D$23:$D$43,A19,'Bugeja A.'!$I$23:$I$43)</f>
        <v>0</v>
      </c>
      <c r="V19" s="79">
        <f>SUMIF('Galea C.'!$D$23:$D$43,A19,'Galea C.'!$I$23:$I$43)</f>
        <v>0</v>
      </c>
      <c r="W19" s="79">
        <f>SUMIF('Frendo Dimech D.'!$D$23:$D$43,A19,'Frendo Dimech D.'!$I$23:$I$43)</f>
        <v>0</v>
      </c>
      <c r="X19" s="79">
        <f>SUMIF('Rachel Montebello'!$D$23:$D$43,A19,'Rachel Montebello'!$I$23:$I$43)</f>
        <v>0</v>
      </c>
      <c r="Y19" s="86">
        <f t="shared" si="0"/>
        <v>0</v>
      </c>
      <c r="Z19" s="134">
        <f t="shared" si="1"/>
        <v>0</v>
      </c>
      <c r="AA19" s="135"/>
      <c r="AB19" s="89"/>
    </row>
    <row r="20" spans="1:28" ht="15.75" customHeight="1">
      <c r="A20" s="136" t="s">
        <v>38</v>
      </c>
      <c r="B20" s="91">
        <f>SUMIF('J. Demicoli'!$D$23:$D$43,A20,'J. Demicoli'!$I$23:$I$43)</f>
        <v>0</v>
      </c>
      <c r="C20" s="92">
        <f>SUMIF('Vella G.'!$D$23:$D$43,A20,'Vella G.'!$I$23:$I$43)</f>
        <v>0</v>
      </c>
      <c r="D20" s="92">
        <f>SUMIF('Depasquale F.'!$D$23:$D$43,A20,'Depasquale F.'!$I$23:$I$43)</f>
        <v>0</v>
      </c>
      <c r="E20" s="92">
        <f>SUMIF('Astrid-May Grima'!$D$23:$D$43,A20,'Astrid-May Grima'!$I$23:$I$43)</f>
        <v>0</v>
      </c>
      <c r="F20" s="92">
        <f>SUMIF('Farrugia Frendo C.'!$D$23:$D$43,A20,'Farrugia Frendo C.'!$I$23:$I$43)</f>
        <v>0</v>
      </c>
      <c r="G20" s="92">
        <f>SUMIF('Micallef Stafrace Y.'!$D$23:$D$43,A20,'Micallef Stafrace Y.'!$I$23:$I$43)</f>
        <v>0</v>
      </c>
      <c r="H20" s="92">
        <f>SUMIF('Demicoli A.'!$D$23:$D$43,A20,'Demicoli A.'!$I$23:$I$43)</f>
        <v>0</v>
      </c>
      <c r="I20" s="92">
        <f>SUMIF('Farrugia M.'!$D$23:$D$43,A20,'Farrugia M.'!$I$23:$I$43)</f>
        <v>0</v>
      </c>
      <c r="J20" s="92">
        <f>SUMIF('Nadine Lia'!$D$23:$D$43,A20,'Nadine Lia'!$I$23:$I$43)</f>
        <v>0</v>
      </c>
      <c r="K20" s="92">
        <f>SUMIF('Simone Grech'!$D$23:$D$43,A20,'Simone Grech'!$I$23:$I$43)</f>
        <v>0</v>
      </c>
      <c r="L20" s="92">
        <f>SUMIF('Camilleri N.'!$D$23:$D$43,A20,'Camilleri N.'!$I$23:$I$43)</f>
        <v>0</v>
      </c>
      <c r="M20" s="92">
        <f>SUMIF('J. Mifsud'!$D$23:$D$43,A20,'J. Mifsud'!$I$23:$I$43)</f>
        <v>0</v>
      </c>
      <c r="N20" s="92">
        <f>SUMIF('Clarke D.'!$D$23:$D$43,A20,'Clarke D.'!$I$23:$I$43)</f>
        <v>0</v>
      </c>
      <c r="O20" s="92">
        <f>SUMIF('Farrugia I.'!$D$23:$D$43,A20,'Farrugia I.'!$I$23:$I$43)</f>
        <v>0</v>
      </c>
      <c r="P20" s="92">
        <f>SUMIF('M. Vella'!$D$23:$D$43,A20,'M. Vella'!$I$23:$I$43)</f>
        <v>0</v>
      </c>
      <c r="Q20" s="92">
        <f>SUMIF('Stafrace Zammit C.'!$D$23:$D$43,A20,'Stafrace Zammit C.'!$I$23:$I$43)</f>
        <v>0</v>
      </c>
      <c r="R20" s="92">
        <f>SUMIF('Victor George Axiaq'!$D$23:$D$43,A20,'Victor George Axiaq'!$I$23:$I$43)</f>
        <v>0</v>
      </c>
      <c r="S20" s="92">
        <f>SUMIF('mag. 3'!$D$23:$D$43,A20,'mag. 3'!$I$23:$I$43)</f>
        <v>0</v>
      </c>
      <c r="T20" s="92">
        <f>SUMIF('Galea Sciberras N.'!$D$23:$D$43,A20,'Galea Sciberras N.'!$I$23:$I$43)</f>
        <v>0</v>
      </c>
      <c r="U20" s="92">
        <f>SUMIF('Bugeja A.'!$D$23:$D$43,A20,'Bugeja A.'!$I$23:$I$43)</f>
        <v>0</v>
      </c>
      <c r="V20" s="92">
        <f>SUMIF('Galea C.'!$D$23:$D$43,A20,'Galea C.'!$I$23:$I$43)</f>
        <v>0</v>
      </c>
      <c r="W20" s="79">
        <f>SUMIF('Frendo Dimech D.'!$D$23:$D$43,A20,'Frendo Dimech D.'!$I$23:$I$43)</f>
        <v>0</v>
      </c>
      <c r="X20" s="92">
        <f>SUMIF('Rachel Montebello'!$D$23:$D$43,A20,'Rachel Montebello'!$I$23:$I$43)</f>
        <v>0</v>
      </c>
      <c r="Y20" s="94">
        <f t="shared" si="0"/>
        <v>0</v>
      </c>
      <c r="Z20" s="137">
        <f t="shared" si="1"/>
        <v>0</v>
      </c>
      <c r="AA20" s="138">
        <f>SUM(Y16:Y20)</f>
        <v>0</v>
      </c>
      <c r="AB20" s="97">
        <f>AA20/$Y$31</f>
        <v>0</v>
      </c>
    </row>
    <row r="21" spans="1:28" ht="15.75" customHeight="1">
      <c r="A21" s="130" t="s">
        <v>39</v>
      </c>
      <c r="B21" s="77">
        <f>SUMIF('J. Demicoli'!$D$23:$D$43,A21,'J. Demicoli'!$I$23:$I$43)</f>
        <v>0</v>
      </c>
      <c r="C21" s="78">
        <f>SUMIF('Vella G.'!$D$23:$D$43,A21,'Vella G.'!$I$23:$I$43)</f>
        <v>0</v>
      </c>
      <c r="D21" s="78">
        <f>SUMIF('Depasquale F.'!$D$23:$D$43,A21,'Depasquale F.'!$I$23:$I$43)</f>
        <v>0</v>
      </c>
      <c r="E21" s="78">
        <f>SUMIF('Astrid-May Grima'!$D$23:$D$43,A21,'Astrid-May Grima'!$I$23:$I$43)</f>
        <v>0</v>
      </c>
      <c r="F21" s="78">
        <f>SUMIF('Farrugia Frendo C.'!$D$23:$D$43,A21,'Farrugia Frendo C.'!$I$23:$I$43)</f>
        <v>0</v>
      </c>
      <c r="G21" s="78">
        <f>SUMIF('Micallef Stafrace Y.'!$D$23:$D$43,A21,'Micallef Stafrace Y.'!$I$23:$I$43)</f>
        <v>0</v>
      </c>
      <c r="H21" s="78">
        <f>SUMIF('Demicoli A.'!$D$23:$D$43,A21,'Demicoli A.'!$I$23:$I$43)</f>
        <v>0</v>
      </c>
      <c r="I21" s="78">
        <f>SUMIF('Farrugia M.'!$D$23:$D$43,A21,'Farrugia M.'!$I$23:$I$43)</f>
        <v>0</v>
      </c>
      <c r="J21" s="78">
        <f>SUMIF('Nadine Lia'!$D$23:$D$43,A21,'Nadine Lia'!$I$23:$I$43)</f>
        <v>0</v>
      </c>
      <c r="K21" s="78">
        <f>SUMIF('Simone Grech'!$D$23:$D$43,A21,'Simone Grech'!$I$23:$I$43)</f>
        <v>0</v>
      </c>
      <c r="L21" s="78">
        <f>SUMIF('Camilleri N.'!$D$23:$D$43,A21,'Camilleri N.'!$I$23:$I$43)</f>
        <v>0</v>
      </c>
      <c r="M21" s="78">
        <f>SUMIF('J. Mifsud'!$D$23:$D$43,A21,'J. Mifsud'!$I$23:$I$43)</f>
        <v>0</v>
      </c>
      <c r="N21" s="78">
        <f>SUMIF('Clarke D.'!$D$23:$D$43,A21,'Clarke D.'!$I$23:$I$43)</f>
        <v>0</v>
      </c>
      <c r="O21" s="78">
        <f>SUMIF('Farrugia I.'!$D$23:$D$43,A21,'Farrugia I.'!$I$23:$I$43)</f>
        <v>0</v>
      </c>
      <c r="P21" s="78">
        <f>SUMIF('M. Vella'!$D$23:$D$43,A21,'M. Vella'!$I$23:$I$43)</f>
        <v>0</v>
      </c>
      <c r="Q21" s="78">
        <f>SUMIF('Stafrace Zammit C.'!$D$23:$D$43,A21,'Stafrace Zammit C.'!$I$23:$I$43)</f>
        <v>0</v>
      </c>
      <c r="R21" s="78">
        <f>SUMIF('Victor George Axiaq'!$D$23:$D$43,A21,'Victor George Axiaq'!$I$23:$I$43)</f>
        <v>0</v>
      </c>
      <c r="S21" s="78">
        <f>SUMIF('mag. 3'!$D$23:$D$43,A21,'mag. 3'!$I$23:$I$43)</f>
        <v>0</v>
      </c>
      <c r="T21" s="78">
        <f>SUMIF('Galea Sciberras N.'!$D$23:$D$43,A21,'Galea Sciberras N.'!$I$23:$I$43)</f>
        <v>0</v>
      </c>
      <c r="U21" s="78">
        <f>SUMIF('Bugeja A.'!$D$23:$D$43,A21,'Bugeja A.'!$I$23:$I$43)</f>
        <v>0</v>
      </c>
      <c r="V21" s="78">
        <f>SUMIF('Galea C.'!$D$23:$D$43,A21,'Galea C.'!$I$23:$I$43)</f>
        <v>0</v>
      </c>
      <c r="W21" s="78">
        <f>SUMIF('Frendo Dimech D.'!$D$23:$D$43,A21,'Frendo Dimech D.'!$I$23:$I$43)</f>
        <v>0</v>
      </c>
      <c r="X21" s="78">
        <f>SUMIF('Rachel Montebello'!$D$23:$D$43,A21,'Rachel Montebello'!$I$23:$I$43)</f>
        <v>0</v>
      </c>
      <c r="Y21" s="80">
        <f t="shared" si="0"/>
        <v>0</v>
      </c>
      <c r="Z21" s="131">
        <f t="shared" si="1"/>
        <v>0</v>
      </c>
      <c r="AA21" s="132"/>
      <c r="AB21" s="83"/>
    </row>
    <row r="22" spans="1:28" ht="15.75" customHeight="1">
      <c r="A22" s="136" t="s">
        <v>40</v>
      </c>
      <c r="B22" s="85">
        <f>SUMIF('J. Demicoli'!$D$23:$D$43,A22,'J. Demicoli'!$I$23:$I$43)</f>
        <v>0</v>
      </c>
      <c r="C22" s="79">
        <f>SUMIF('Vella G.'!$D$23:$D$43,A22,'Vella G.'!$I$23:$I$43)</f>
        <v>0</v>
      </c>
      <c r="D22" s="79">
        <f>SUMIF('Depasquale F.'!$D$23:$D$43,A22,'Depasquale F.'!$I$23:$I$43)</f>
        <v>0</v>
      </c>
      <c r="E22" s="79">
        <f>SUMIF('Astrid-May Grima'!$D$23:$D$43,A22,'Astrid-May Grima'!$I$23:$I$43)</f>
        <v>0</v>
      </c>
      <c r="F22" s="79">
        <f>SUMIF('Farrugia Frendo C.'!$D$23:$D$43,A22,'Farrugia Frendo C.'!$I$23:$I$43)</f>
        <v>0</v>
      </c>
      <c r="G22" s="79">
        <f>SUMIF('Micallef Stafrace Y.'!$D$23:$D$43,A22,'Micallef Stafrace Y.'!$I$23:$I$43)</f>
        <v>0</v>
      </c>
      <c r="H22" s="79">
        <f>SUMIF('Demicoli A.'!$D$23:$D$43,A22,'Demicoli A.'!$I$23:$I$43)</f>
        <v>0</v>
      </c>
      <c r="I22" s="79">
        <f>SUMIF('Farrugia M.'!$D$23:$D$43,A22,'Farrugia M.'!$I$23:$I$43)</f>
        <v>0</v>
      </c>
      <c r="J22" s="79">
        <f>SUMIF('Nadine Lia'!$D$23:$D$43,A22,'Nadine Lia'!$I$23:$I$43)</f>
        <v>0</v>
      </c>
      <c r="K22" s="79">
        <f>SUMIF('Simone Grech'!$D$23:$D$43,A22,'Simone Grech'!$I$23:$I$43)</f>
        <v>0</v>
      </c>
      <c r="L22" s="79">
        <f>SUMIF('Camilleri N.'!$D$23:$D$43,A22,'Camilleri N.'!$I$23:$I$43)</f>
        <v>0</v>
      </c>
      <c r="M22" s="79">
        <f>SUMIF('J. Mifsud'!$D$23:$D$43,A22,'J. Mifsud'!$I$23:$I$43)</f>
        <v>0</v>
      </c>
      <c r="N22" s="79">
        <f>SUMIF('Clarke D.'!$D$23:$D$43,A22,'Clarke D.'!$I$23:$I$43)</f>
        <v>0</v>
      </c>
      <c r="O22" s="79">
        <f>SUMIF('Farrugia I.'!$D$23:$D$43,A22,'Farrugia I.'!$I$23:$I$43)</f>
        <v>0</v>
      </c>
      <c r="P22" s="79">
        <f>SUMIF('M. Vella'!$D$23:$D$43,A22,'M. Vella'!$I$23:$I$43)</f>
        <v>0</v>
      </c>
      <c r="Q22" s="79">
        <f>SUMIF('Stafrace Zammit C.'!$D$23:$D$43,A22,'Stafrace Zammit C.'!$I$23:$I$43)</f>
        <v>0</v>
      </c>
      <c r="R22" s="79">
        <f>SUMIF('Victor George Axiaq'!$D$23:$D$43,A22,'Victor George Axiaq'!$I$23:$I$43)</f>
        <v>1</v>
      </c>
      <c r="S22" s="79">
        <f>SUMIF('mag. 3'!$D$23:$D$43,A22,'mag. 3'!$I$23:$I$43)</f>
        <v>0</v>
      </c>
      <c r="T22" s="79">
        <f>SUMIF('Galea Sciberras N.'!$D$23:$D$43,A22,'Galea Sciberras N.'!$I$23:$I$43)</f>
        <v>0</v>
      </c>
      <c r="U22" s="79">
        <f>SUMIF('Bugeja A.'!$D$23:$D$43,A22,'Bugeja A.'!$I$23:$I$43)</f>
        <v>0</v>
      </c>
      <c r="V22" s="79">
        <f>SUMIF('Galea C.'!$D$23:$D$43,A22,'Galea C.'!$I$23:$I$43)</f>
        <v>0</v>
      </c>
      <c r="W22" s="79">
        <f>SUMIF('Frendo Dimech D.'!$D$23:$D$43,A22,'Frendo Dimech D.'!$I$23:$I$43)</f>
        <v>0</v>
      </c>
      <c r="X22" s="79">
        <f>SUMIF('Rachel Montebello'!$D$23:$D$43,A22,'Rachel Montebello'!$I$23:$I$43)</f>
        <v>0</v>
      </c>
      <c r="Y22" s="94">
        <f t="shared" si="0"/>
        <v>1</v>
      </c>
      <c r="Z22" s="137">
        <f t="shared" si="1"/>
        <v>0.0034602076124567475</v>
      </c>
      <c r="AA22" s="138">
        <f>SUM(Y21:Y22)</f>
        <v>1</v>
      </c>
      <c r="AB22" s="97">
        <f aca="true" t="shared" si="2" ref="AB22:AB30">AA22/$Y$31</f>
        <v>0.0034602076124567475</v>
      </c>
    </row>
    <row r="23" spans="1:28" ht="15.75" customHeight="1">
      <c r="A23" s="76" t="s">
        <v>20</v>
      </c>
      <c r="B23" s="98">
        <f>SUMIF('J. Demicoli'!$D$23:$D$43,A23,'J. Demicoli'!$I$23:$I$43)</f>
        <v>0</v>
      </c>
      <c r="C23" s="99">
        <f>SUMIF('Vella G.'!$D$23:$D$43,A23,'Vella G.'!$I$23:$I$43)</f>
        <v>0</v>
      </c>
      <c r="D23" s="99">
        <f>SUMIF('Depasquale F.'!$D$23:$D$43,A23,'Depasquale F.'!$I$23:$I$43)</f>
        <v>0</v>
      </c>
      <c r="E23" s="99">
        <f>SUMIF('Astrid-May Grima'!$D$23:$D$43,A23,'Astrid-May Grima'!$I$23:$I$43)</f>
        <v>0</v>
      </c>
      <c r="F23" s="99">
        <f>SUMIF('Farrugia Frendo C.'!$D$23:$D$43,A23,'Farrugia Frendo C.'!$I$23:$I$43)</f>
        <v>25</v>
      </c>
      <c r="G23" s="99">
        <f>SUMIF('Micallef Stafrace Y.'!$D$23:$D$43,A23,'Micallef Stafrace Y.'!$I$23:$I$43)</f>
        <v>0</v>
      </c>
      <c r="H23" s="99">
        <f>SUMIF('Demicoli A.'!$D$23:$D$43,A23,'Demicoli A.'!$I$23:$I$43)</f>
        <v>62</v>
      </c>
      <c r="I23" s="99">
        <f>SUMIF('Farrugia M.'!$D$23:$D$43,A23,'Farrugia M.'!$I$23:$I$43)</f>
        <v>0</v>
      </c>
      <c r="J23" s="99">
        <f>SUMIF('Nadine Lia'!$D$23:$D$43,A23,'Nadine Lia'!$I$23:$I$43)</f>
        <v>4</v>
      </c>
      <c r="K23" s="99">
        <f>SUMIF('Simone Grech'!$D$23:$D$43,A23,'Simone Grech'!$I$23:$I$43)</f>
        <v>0</v>
      </c>
      <c r="L23" s="99">
        <f>SUMIF('Camilleri N.'!$D$23:$D$43,A23,'Camilleri N.'!$I$23:$I$43)</f>
        <v>0</v>
      </c>
      <c r="M23" s="99">
        <f>SUMIF('J. Mifsud'!$D$23:$D$43,A23,'J. Mifsud'!$I$23:$I$43)</f>
        <v>1</v>
      </c>
      <c r="N23" s="99">
        <f>SUMIF('Clarke D.'!$D$23:$D$43,A23,'Clarke D.'!$I$23:$I$43)</f>
        <v>1</v>
      </c>
      <c r="O23" s="99">
        <f>SUMIF('Farrugia I.'!$D$23:$D$43,A23,'Farrugia I.'!$I$23:$I$43)</f>
        <v>0</v>
      </c>
      <c r="P23" s="99">
        <f>SUMIF('M. Vella'!$D$23:$D$43,A23,'M. Vella'!$I$23:$I$43)</f>
        <v>0</v>
      </c>
      <c r="Q23" s="99">
        <f>SUMIF('Stafrace Zammit C.'!$D$23:$D$43,A23,'Stafrace Zammit C.'!$I$23:$I$43)</f>
        <v>1</v>
      </c>
      <c r="R23" s="99">
        <f>SUMIF('Victor George Axiaq'!$D$23:$D$43,A23,'Victor George Axiaq'!$I$23:$I$43)</f>
        <v>0</v>
      </c>
      <c r="S23" s="99">
        <f>SUMIF('mag. 3'!$D$23:$D$43,A23,'mag. 3'!$I$23:$I$43)</f>
        <v>0</v>
      </c>
      <c r="T23" s="99">
        <f>SUMIF('Galea Sciberras N.'!$D$23:$D$43,A23,'Galea Sciberras N.'!$I$23:$I$43)</f>
        <v>0</v>
      </c>
      <c r="U23" s="99">
        <f>SUMIF('Bugeja A.'!$D$23:$D$43,A23,'Bugeja A.'!$I$23:$I$43)</f>
        <v>0</v>
      </c>
      <c r="V23" s="99">
        <f>SUMIF('Galea C.'!$D$23:$D$43,A23,'Galea C.'!$I$23:$I$43)</f>
        <v>4</v>
      </c>
      <c r="W23" s="78">
        <f>SUMIF('Frendo Dimech D.'!$D$23:$D$43,A23,'Frendo Dimech D.'!$I$23:$I$43)</f>
        <v>0</v>
      </c>
      <c r="X23" s="99">
        <f>SUMIF('Rachel Montebello'!$D$23:$D$43,A23,'Rachel Montebello'!$I$23:$I$43)</f>
        <v>0</v>
      </c>
      <c r="Y23" s="105">
        <f t="shared" si="0"/>
        <v>98</v>
      </c>
      <c r="Z23" s="106">
        <f t="shared" si="1"/>
        <v>0.3391003460207612</v>
      </c>
      <c r="AA23" s="139">
        <f aca="true" t="shared" si="3" ref="AA23:AA30">SUM(Y23)</f>
        <v>98</v>
      </c>
      <c r="AB23" s="103">
        <f t="shared" si="2"/>
        <v>0.3391003460207612</v>
      </c>
    </row>
    <row r="24" spans="1:28" ht="15.75" customHeight="1">
      <c r="A24" s="130" t="s">
        <v>62</v>
      </c>
      <c r="B24" s="98">
        <f>SUMIF('J. Demicoli'!$D$23:$D$43,A24,'J. Demicoli'!$I$23:$I$43)</f>
        <v>0</v>
      </c>
      <c r="C24" s="99">
        <f>SUMIF('Vella G.'!$D$23:$D$43,A24,'Vella G.'!$I$23:$I$43)</f>
        <v>0</v>
      </c>
      <c r="D24" s="99">
        <f>SUMIF('Depasquale F.'!$D$23:$D$43,A24,'Depasquale F.'!$I$23:$I$43)</f>
        <v>0</v>
      </c>
      <c r="E24" s="99">
        <f>SUMIF('Astrid-May Grima'!$D$23:$D$43,A24,'Astrid-May Grima'!$I$23:$I$43)</f>
        <v>0</v>
      </c>
      <c r="F24" s="99">
        <f>SUMIF('Farrugia Frendo C.'!$D$23:$D$43,A24,'Farrugia Frendo C.'!$I$23:$I$43)</f>
        <v>0</v>
      </c>
      <c r="G24" s="99">
        <f>SUMIF('Micallef Stafrace Y.'!$D$23:$D$43,A24,'Micallef Stafrace Y.'!$I$23:$I$43)</f>
        <v>0</v>
      </c>
      <c r="H24" s="99">
        <f>SUMIF('Demicoli A.'!$D$23:$D$43,A24,'Demicoli A.'!$I$23:$I$43)</f>
        <v>0</v>
      </c>
      <c r="I24" s="99">
        <f>SUMIF('Farrugia M.'!$D$23:$D$43,A24,'Farrugia M.'!$I$23:$I$43)</f>
        <v>0</v>
      </c>
      <c r="J24" s="99">
        <f>SUMIF('Nadine Lia'!$D$23:$D$43,A24,'Nadine Lia'!$I$23:$I$43)</f>
        <v>0</v>
      </c>
      <c r="K24" s="99">
        <f>SUMIF('Simone Grech'!$D$23:$D$43,A24,'Simone Grech'!$I$23:$I$43)</f>
        <v>0</v>
      </c>
      <c r="L24" s="99">
        <f>SUMIF('Camilleri N.'!$D$23:$D$43,A24,'Camilleri N.'!$I$23:$I$43)</f>
        <v>0</v>
      </c>
      <c r="M24" s="99">
        <f>SUMIF('J. Mifsud'!$D$23:$D$43,A24,'J. Mifsud'!$I$23:$I$43)</f>
        <v>0</v>
      </c>
      <c r="N24" s="99">
        <f>SUMIF('Clarke D.'!$D$23:$D$43,A24,'Clarke D.'!$I$23:$I$43)</f>
        <v>0</v>
      </c>
      <c r="O24" s="99">
        <f>SUMIF('Farrugia I.'!$D$23:$D$43,A24,'Farrugia I.'!$I$23:$I$43)</f>
        <v>0</v>
      </c>
      <c r="P24" s="99">
        <f>SUMIF('M. Vella'!$D$23:$D$43,A24,'M. Vella'!$I$23:$I$43)</f>
        <v>0</v>
      </c>
      <c r="Q24" s="99">
        <f>SUMIF('Stafrace Zammit C.'!$D$23:$D$43,A24,'Stafrace Zammit C.'!$I$23:$I$43)</f>
        <v>0</v>
      </c>
      <c r="R24" s="99">
        <f>SUMIF('Victor George Axiaq'!$D$23:$D$43,A24,'Victor George Axiaq'!$I$23:$I$43)</f>
        <v>0</v>
      </c>
      <c r="S24" s="99">
        <f>SUMIF('mag. 3'!$D$23:$D$43,A24,'mag. 3'!$I$23:$I$43)</f>
        <v>0</v>
      </c>
      <c r="T24" s="99">
        <f>SUMIF('Galea Sciberras N.'!$D$23:$D$43,A24,'Galea Sciberras N.'!$I$23:$I$43)</f>
        <v>0</v>
      </c>
      <c r="U24" s="99">
        <f>SUMIF('Bugeja A.'!$D$23:$D$43,A24,'Bugeja A.'!$I$23:$I$43)</f>
        <v>0</v>
      </c>
      <c r="V24" s="99">
        <f>SUMIF('Galea C.'!$D$23:$D$43,A24,'Galea C.'!$I$23:$I$43)</f>
        <v>0</v>
      </c>
      <c r="W24" s="78">
        <f>SUMIF('Frendo Dimech D.'!$D$23:$D$43,A24,'Frendo Dimech D.'!$I$23:$I$43)</f>
        <v>0</v>
      </c>
      <c r="X24" s="99">
        <f>SUMIF('Rachel Montebello'!$D$23:$D$43,A24,'Rachel Montebello'!$I$23:$I$43)</f>
        <v>0</v>
      </c>
      <c r="Y24" s="105">
        <f t="shared" si="0"/>
        <v>0</v>
      </c>
      <c r="Z24" s="106">
        <f t="shared" si="1"/>
        <v>0</v>
      </c>
      <c r="AA24" s="139">
        <f t="shared" si="3"/>
        <v>0</v>
      </c>
      <c r="AB24" s="103">
        <f t="shared" si="2"/>
        <v>0</v>
      </c>
    </row>
    <row r="25" spans="1:28" ht="15.75" customHeight="1">
      <c r="A25" s="130" t="s">
        <v>63</v>
      </c>
      <c r="B25" s="98">
        <f>SUMIF('J. Demicoli'!$D$23:$D$43,A25,'J. Demicoli'!$I$23:$I$43)</f>
        <v>0</v>
      </c>
      <c r="C25" s="99">
        <f>SUMIF('Vella G.'!$D$23:$D$43,A25,'Vella G.'!$I$23:$I$43)</f>
        <v>0</v>
      </c>
      <c r="D25" s="99">
        <f>SUMIF('Depasquale F.'!$D$23:$D$43,A25,'Depasquale F.'!$I$23:$I$43)</f>
        <v>0</v>
      </c>
      <c r="E25" s="99">
        <f>SUMIF('Astrid-May Grima'!$D$23:$D$43,A25,'Astrid-May Grima'!$I$23:$I$43)</f>
        <v>0</v>
      </c>
      <c r="F25" s="99">
        <f>SUMIF('Farrugia Frendo C.'!$D$23:$D$43,A25,'Farrugia Frendo C.'!$I$23:$I$43)</f>
        <v>0</v>
      </c>
      <c r="G25" s="99">
        <f>SUMIF('Micallef Stafrace Y.'!$D$23:$D$43,A25,'Micallef Stafrace Y.'!$I$23:$I$43)</f>
        <v>0</v>
      </c>
      <c r="H25" s="99">
        <f>SUMIF('Demicoli A.'!$D$23:$D$43,A25,'Demicoli A.'!$I$23:$I$43)</f>
        <v>0</v>
      </c>
      <c r="I25" s="99">
        <f>SUMIF('Farrugia M.'!$D$23:$D$43,A25,'Farrugia M.'!$I$23:$I$43)</f>
        <v>0</v>
      </c>
      <c r="J25" s="99">
        <f>SUMIF('Nadine Lia'!$D$23:$D$43,A25,'Nadine Lia'!$I$23:$I$43)</f>
        <v>0</v>
      </c>
      <c r="K25" s="99">
        <f>SUMIF('Simone Grech'!$D$23:$D$43,A25,'Simone Grech'!$I$23:$I$43)</f>
        <v>0</v>
      </c>
      <c r="L25" s="99">
        <f>SUMIF('Camilleri N.'!$D$23:$D$43,A25,'Camilleri N.'!$I$23:$I$43)</f>
        <v>0</v>
      </c>
      <c r="M25" s="99">
        <f>SUMIF('J. Mifsud'!$D$23:$D$43,A25,'J. Mifsud'!$I$23:$I$43)</f>
        <v>0</v>
      </c>
      <c r="N25" s="99">
        <f>SUMIF('Clarke D.'!$D$23:$D$43,A25,'Clarke D.'!$I$23:$I$43)</f>
        <v>0</v>
      </c>
      <c r="O25" s="99">
        <f>SUMIF('Farrugia I.'!$D$23:$D$43,A25,'Farrugia I.'!$I$23:$I$43)</f>
        <v>0</v>
      </c>
      <c r="P25" s="99">
        <f>SUMIF('M. Vella'!$D$23:$D$43,A25,'M. Vella'!$I$23:$I$43)</f>
        <v>0</v>
      </c>
      <c r="Q25" s="99">
        <f>SUMIF('Stafrace Zammit C.'!$D$23:$D$43,A25,'Stafrace Zammit C.'!$I$23:$I$43)</f>
        <v>0</v>
      </c>
      <c r="R25" s="99">
        <f>SUMIF('Victor George Axiaq'!$D$23:$D$43,A25,'Victor George Axiaq'!$I$23:$I$43)</f>
        <v>0</v>
      </c>
      <c r="S25" s="99">
        <f>SUMIF('mag. 3'!$D$23:$D$43,A25,'mag. 3'!$I$23:$I$43)</f>
        <v>0</v>
      </c>
      <c r="T25" s="99">
        <f>SUMIF('Galea Sciberras N.'!$D$23:$D$43,A25,'Galea Sciberras N.'!$I$23:$I$43)</f>
        <v>0</v>
      </c>
      <c r="U25" s="99">
        <f>SUMIF('Bugeja A.'!$D$23:$D$43,A25,'Bugeja A.'!$I$23:$I$43)</f>
        <v>0</v>
      </c>
      <c r="V25" s="99">
        <f>SUMIF('Galea C.'!$D$23:$D$43,A25,'Galea C.'!$I$23:$I$43)</f>
        <v>0</v>
      </c>
      <c r="W25" s="78">
        <f>SUMIF('Frendo Dimech D.'!$D$23:$D$43,A25,'Frendo Dimech D.'!$I$23:$I$43)</f>
        <v>0</v>
      </c>
      <c r="X25" s="99">
        <f>SUMIF('Rachel Montebello'!$D$23:$D$43,A25,'Rachel Montebello'!$I$23:$I$43)</f>
        <v>0</v>
      </c>
      <c r="Y25" s="105">
        <f t="shared" si="0"/>
        <v>0</v>
      </c>
      <c r="Z25" s="106">
        <f t="shared" si="1"/>
        <v>0</v>
      </c>
      <c r="AA25" s="139">
        <f t="shared" si="3"/>
        <v>0</v>
      </c>
      <c r="AB25" s="103">
        <f t="shared" si="2"/>
        <v>0</v>
      </c>
    </row>
    <row r="26" spans="1:28" ht="15.75" customHeight="1">
      <c r="A26" s="130" t="s">
        <v>64</v>
      </c>
      <c r="B26" s="98">
        <f>SUMIF('J. Demicoli'!$D$23:$D$43,A26,'J. Demicoli'!$I$23:$I$43)</f>
        <v>0</v>
      </c>
      <c r="C26" s="99">
        <f>SUMIF('Vella G.'!$D$23:$D$43,A26,'Vella G.'!$I$23:$I$43)</f>
        <v>0</v>
      </c>
      <c r="D26" s="99">
        <f>SUMIF('Depasquale F.'!$D$23:$D$43,A26,'Depasquale F.'!$I$23:$I$43)</f>
        <v>0</v>
      </c>
      <c r="E26" s="99">
        <f>SUMIF('Astrid-May Grima'!$D$23:$D$43,A26,'Astrid-May Grima'!$I$23:$I$43)</f>
        <v>0</v>
      </c>
      <c r="F26" s="99">
        <f>SUMIF('Farrugia Frendo C.'!$D$23:$D$43,A26,'Farrugia Frendo C.'!$I$23:$I$43)</f>
        <v>0</v>
      </c>
      <c r="G26" s="99">
        <f>SUMIF('Micallef Stafrace Y.'!$D$23:$D$43,A26,'Micallef Stafrace Y.'!$I$23:$I$43)</f>
        <v>0</v>
      </c>
      <c r="H26" s="99">
        <f>SUMIF('Demicoli A.'!$D$23:$D$43,A26,'Demicoli A.'!$I$23:$I$43)</f>
        <v>0</v>
      </c>
      <c r="I26" s="99">
        <f>SUMIF('Farrugia M.'!$D$23:$D$43,A26,'Farrugia M.'!$I$23:$I$43)</f>
        <v>0</v>
      </c>
      <c r="J26" s="99">
        <f>SUMIF('Nadine Lia'!$D$23:$D$43,A26,'Nadine Lia'!$I$23:$I$43)</f>
        <v>0</v>
      </c>
      <c r="K26" s="99">
        <f>SUMIF('Simone Grech'!$D$23:$D$43,A26,'Simone Grech'!$I$23:$I$43)</f>
        <v>0</v>
      </c>
      <c r="L26" s="99">
        <f>SUMIF('Camilleri N.'!$D$23:$D$43,A26,'Camilleri N.'!$I$23:$I$43)</f>
        <v>0</v>
      </c>
      <c r="M26" s="99">
        <f>SUMIF('J. Mifsud'!$D$23:$D$43,A26,'J. Mifsud'!$I$23:$I$43)</f>
        <v>0</v>
      </c>
      <c r="N26" s="99">
        <f>SUMIF('Clarke D.'!$D$23:$D$43,A26,'Clarke D.'!$I$23:$I$43)</f>
        <v>0</v>
      </c>
      <c r="O26" s="99">
        <f>SUMIF('Farrugia I.'!$D$23:$D$43,A26,'Farrugia I.'!$I$23:$I$43)</f>
        <v>0</v>
      </c>
      <c r="P26" s="99">
        <f>SUMIF('M. Vella'!$D$23:$D$43,A26,'M. Vella'!$I$23:$I$43)</f>
        <v>0</v>
      </c>
      <c r="Q26" s="99">
        <f>SUMIF('Stafrace Zammit C.'!$D$23:$D$43,A26,'Stafrace Zammit C.'!$I$23:$I$43)</f>
        <v>0</v>
      </c>
      <c r="R26" s="99">
        <f>SUMIF('Victor George Axiaq'!$D$23:$D$43,A26,'Victor George Axiaq'!$I$23:$I$43)</f>
        <v>0</v>
      </c>
      <c r="S26" s="99">
        <f>SUMIF('mag. 3'!$D$23:$D$43,A26,'mag. 3'!$I$23:$I$43)</f>
        <v>0</v>
      </c>
      <c r="T26" s="99">
        <f>SUMIF('Galea Sciberras N.'!$D$23:$D$43,A26,'Galea Sciberras N.'!$I$23:$I$43)</f>
        <v>0</v>
      </c>
      <c r="U26" s="99">
        <f>SUMIF('Bugeja A.'!$D$23:$D$43,A26,'Bugeja A.'!$I$23:$I$43)</f>
        <v>0</v>
      </c>
      <c r="V26" s="99">
        <f>SUMIF('Galea C.'!$D$23:$D$43,A26,'Galea C.'!$I$23:$I$43)</f>
        <v>0</v>
      </c>
      <c r="W26" s="78">
        <f>SUMIF('Frendo Dimech D.'!$D$23:$D$43,A26,'Frendo Dimech D.'!$I$23:$I$43)</f>
        <v>0</v>
      </c>
      <c r="X26" s="99">
        <f>SUMIF('Rachel Montebello'!$D$23:$D$43,A26,'Rachel Montebello'!$I$23:$I$43)</f>
        <v>0</v>
      </c>
      <c r="Y26" s="105">
        <f t="shared" si="0"/>
        <v>0</v>
      </c>
      <c r="Z26" s="106">
        <f t="shared" si="1"/>
        <v>0</v>
      </c>
      <c r="AA26" s="139">
        <f t="shared" si="3"/>
        <v>0</v>
      </c>
      <c r="AB26" s="103">
        <f t="shared" si="2"/>
        <v>0</v>
      </c>
    </row>
    <row r="27" spans="1:28" ht="15.75" customHeight="1">
      <c r="A27" s="140" t="s">
        <v>129</v>
      </c>
      <c r="B27" s="98">
        <f>SUMIF('J. Demicoli'!$D$23:$D$43,A27,'J. Demicoli'!$I$23:$I$43)</f>
        <v>0</v>
      </c>
      <c r="C27" s="99">
        <f>SUMIF('Vella G.'!$D$23:$D$43,A27,'Vella G.'!$I$23:$I$43)</f>
        <v>0</v>
      </c>
      <c r="D27" s="99">
        <f>SUMIF('Depasquale F.'!$D$23:$D$43,A27,'Depasquale F.'!$I$23:$I$43)</f>
        <v>0</v>
      </c>
      <c r="E27" s="99">
        <f>SUMIF('Astrid-May Grima'!$D$23:$D$43,A27,'Astrid-May Grima'!$I$23:$I$43)</f>
        <v>0</v>
      </c>
      <c r="F27" s="99">
        <f>SUMIF('Farrugia Frendo C.'!$D$23:$D$43,A27,'Farrugia Frendo C.'!$I$23:$I$43)</f>
        <v>0</v>
      </c>
      <c r="G27" s="99">
        <f>SUMIF('Micallef Stafrace Y.'!$D$23:$D$43,A27,'Micallef Stafrace Y.'!$I$23:$I$43)</f>
        <v>0</v>
      </c>
      <c r="H27" s="99">
        <f>SUMIF('Demicoli A.'!$D$23:$D$43,A27,'Demicoli A.'!$I$23:$I$43)</f>
        <v>0</v>
      </c>
      <c r="I27" s="99">
        <f>SUMIF('Farrugia M.'!$D$23:$D$43,A27,'Farrugia M.'!$I$23:$I$43)</f>
        <v>0</v>
      </c>
      <c r="J27" s="99">
        <f>SUMIF('Nadine Lia'!$D$23:$D$43,A27,'Nadine Lia'!$I$23:$I$43)</f>
        <v>0</v>
      </c>
      <c r="K27" s="99">
        <f>SUMIF('Simone Grech'!$D$23:$D$43,A27,'Simone Grech'!$I$23:$I$43)</f>
        <v>0</v>
      </c>
      <c r="L27" s="99">
        <f>SUMIF('Camilleri N.'!$D$23:$D$43,A27,'Camilleri N.'!$I$23:$I$43)</f>
        <v>0</v>
      </c>
      <c r="M27" s="99">
        <f>SUMIF('J. Mifsud'!$D$23:$D$43,A27,'J. Mifsud'!$I$23:$I$43)</f>
        <v>0</v>
      </c>
      <c r="N27" s="99">
        <f>SUMIF('Clarke D.'!$D$23:$D$43,A27,'Clarke D.'!$I$23:$I$43)</f>
        <v>0</v>
      </c>
      <c r="O27" s="99">
        <f>SUMIF('Farrugia I.'!$D$23:$D$43,A27,'Farrugia I.'!$I$23:$I$43)</f>
        <v>0</v>
      </c>
      <c r="P27" s="99">
        <f>SUMIF('M. Vella'!$D$23:$D$43,A27,'M. Vella'!$I$23:$I$43)</f>
        <v>0</v>
      </c>
      <c r="Q27" s="99">
        <f>SUMIF('Stafrace Zammit C.'!$D$23:$D$43,A27,'Stafrace Zammit C.'!$I$23:$I$43)</f>
        <v>5</v>
      </c>
      <c r="R27" s="99">
        <f>SUMIF('Victor George Axiaq'!$D$23:$D$43,A27,'Victor George Axiaq'!$I$23:$I$43)</f>
        <v>0</v>
      </c>
      <c r="S27" s="99">
        <f>SUMIF('mag. 3'!$D$23:$D$43,A27,'mag. 3'!$I$23:$I$43)</f>
        <v>0</v>
      </c>
      <c r="T27" s="99">
        <f>SUMIF('Galea Sciberras N.'!$D$23:$D$43,A27,'Galea Sciberras N.'!$I$23:$I$43)</f>
        <v>0</v>
      </c>
      <c r="U27" s="99">
        <f>SUMIF('Bugeja A.'!$D$23:$D$43,A27,'Bugeja A.'!$I$23:$I$43)</f>
        <v>0</v>
      </c>
      <c r="V27" s="99">
        <f>SUMIF('Galea C.'!$D$23:$D$43,A27,'Galea C.'!$I$23:$I$43)</f>
        <v>0</v>
      </c>
      <c r="W27" s="78">
        <f>SUMIF('Frendo Dimech D.'!$D$23:$D$43,A27,'Frendo Dimech D.'!$I$23:$I$43)</f>
        <v>5</v>
      </c>
      <c r="X27" s="99">
        <f>SUMIF('Rachel Montebello'!$D$23:$D$43,A27,'Rachel Montebello'!$I$23:$I$43)</f>
        <v>0</v>
      </c>
      <c r="Y27" s="105">
        <f t="shared" si="0"/>
        <v>10</v>
      </c>
      <c r="Z27" s="106">
        <f>Y27/$Y$31</f>
        <v>0.03460207612456748</v>
      </c>
      <c r="AA27" s="139">
        <f t="shared" si="3"/>
        <v>10</v>
      </c>
      <c r="AB27" s="103">
        <f t="shared" si="2"/>
        <v>0.03460207612456748</v>
      </c>
    </row>
    <row r="28" spans="1:28" ht="15.75" customHeight="1">
      <c r="A28" s="140" t="s">
        <v>130</v>
      </c>
      <c r="B28" s="98">
        <f>SUMIF('J. Demicoli'!$D$23:$D$43,A28,'J. Demicoli'!$I$23:$I$43)</f>
        <v>0</v>
      </c>
      <c r="C28" s="99">
        <f>SUMIF('Vella G.'!$D$23:$D$43,A28,'Vella G.'!$I$23:$I$43)</f>
        <v>0</v>
      </c>
      <c r="D28" s="99">
        <f>SUMIF('Depasquale F.'!$D$23:$D$43,A28,'Depasquale F.'!$I$23:$I$43)</f>
        <v>0</v>
      </c>
      <c r="E28" s="99">
        <f>SUMIF('Astrid-May Grima'!$D$23:$D$43,A28,'Astrid-May Grima'!$I$23:$I$43)</f>
        <v>0</v>
      </c>
      <c r="F28" s="99">
        <f>SUMIF('Farrugia Frendo C.'!$D$23:$D$43,A28,'Farrugia Frendo C.'!$I$23:$I$43)</f>
        <v>0</v>
      </c>
      <c r="G28" s="99">
        <f>SUMIF('Micallef Stafrace Y.'!$D$23:$D$43,A28,'Micallef Stafrace Y.'!$I$23:$I$43)</f>
        <v>0</v>
      </c>
      <c r="H28" s="99">
        <f>SUMIF('Demicoli A.'!$D$23:$D$43,A28,'Demicoli A.'!$I$23:$I$43)</f>
        <v>0</v>
      </c>
      <c r="I28" s="99">
        <f>SUMIF('Farrugia M.'!$D$23:$D$43,A28,'Farrugia M.'!$I$23:$I$43)</f>
        <v>0</v>
      </c>
      <c r="J28" s="99">
        <f>SUMIF('Nadine Lia'!$D$23:$D$43,A28,'Nadine Lia'!$I$23:$I$43)</f>
        <v>0</v>
      </c>
      <c r="K28" s="99">
        <f>SUMIF('Simone Grech'!$D$23:$D$43,A28,'Simone Grech'!$I$23:$I$43)</f>
        <v>0</v>
      </c>
      <c r="L28" s="99">
        <f>SUMIF('Camilleri N.'!$D$23:$D$43,A28,'Camilleri N.'!$I$23:$I$43)</f>
        <v>0</v>
      </c>
      <c r="M28" s="99">
        <f>SUMIF('J. Mifsud'!$D$23:$D$43,A28,'J. Mifsud'!$I$23:$I$43)</f>
        <v>0</v>
      </c>
      <c r="N28" s="99">
        <f>SUMIF('Clarke D.'!$D$23:$D$43,A28,'Clarke D.'!$I$23:$I$43)</f>
        <v>0</v>
      </c>
      <c r="O28" s="99">
        <f>SUMIF('Farrugia I.'!$D$23:$D$43,A28,'Farrugia I.'!$I$23:$I$43)</f>
        <v>0</v>
      </c>
      <c r="P28" s="99">
        <f>SUMIF('M. Vella'!$D$23:$D$43,A28,'M. Vella'!$I$23:$I$43)</f>
        <v>0</v>
      </c>
      <c r="Q28" s="99">
        <f>SUMIF('Stafrace Zammit C.'!$D$23:$D$43,A28,'Stafrace Zammit C.'!$I$23:$I$43)</f>
        <v>0</v>
      </c>
      <c r="R28" s="99">
        <f>SUMIF('Victor George Axiaq'!$D$23:$D$43,A28,'Victor George Axiaq'!$I$23:$I$43)</f>
        <v>0</v>
      </c>
      <c r="S28" s="99">
        <f>SUMIF('mag. 3'!$D$23:$D$43,A28,'mag. 3'!$I$23:$I$43)</f>
        <v>0</v>
      </c>
      <c r="T28" s="99">
        <f>SUMIF('Galea Sciberras N.'!$D$23:$D$43,A28,'Galea Sciberras N.'!$I$23:$I$43)</f>
        <v>0</v>
      </c>
      <c r="U28" s="99">
        <f>SUMIF('Bugeja A.'!$D$23:$D$43,A28,'Bugeja A.'!$I$23:$I$43)</f>
        <v>0</v>
      </c>
      <c r="V28" s="99">
        <f>SUMIF('Galea C.'!$D$23:$D$43,A28,'Galea C.'!$I$23:$I$43)</f>
        <v>0</v>
      </c>
      <c r="W28" s="78">
        <f>SUMIF('Frendo Dimech D.'!$D$23:$D$43,A28,'Frendo Dimech D.'!$I$23:$I$43)</f>
        <v>0</v>
      </c>
      <c r="X28" s="99">
        <f>SUMIF('Rachel Montebello'!$D$23:$D$43,A28,'Rachel Montebello'!$I$23:$I$43)</f>
        <v>0</v>
      </c>
      <c r="Y28" s="105">
        <f t="shared" si="0"/>
        <v>0</v>
      </c>
      <c r="Z28" s="106">
        <f>Y28/$Y$31</f>
        <v>0</v>
      </c>
      <c r="AA28" s="139">
        <f t="shared" si="3"/>
        <v>0</v>
      </c>
      <c r="AB28" s="103">
        <f t="shared" si="2"/>
        <v>0</v>
      </c>
    </row>
    <row r="29" spans="1:28" ht="15.75" customHeight="1">
      <c r="A29" s="140" t="s">
        <v>131</v>
      </c>
      <c r="B29" s="98">
        <f>SUMIF('J. Demicoli'!$D$23:$D$43,A29,'J. Demicoli'!$I$23:$I$43)</f>
        <v>0</v>
      </c>
      <c r="C29" s="99">
        <f>SUMIF('Vella G.'!$D$23:$D$43,A29,'Vella G.'!$I$23:$I$43)</f>
        <v>0</v>
      </c>
      <c r="D29" s="99">
        <f>SUMIF('Depasquale F.'!$D$23:$D$43,A29,'Depasquale F.'!$I$23:$I$43)</f>
        <v>0</v>
      </c>
      <c r="E29" s="99">
        <f>SUMIF('Astrid-May Grima'!$D$23:$D$43,A29,'Astrid-May Grima'!$I$23:$I$43)</f>
        <v>0</v>
      </c>
      <c r="F29" s="99">
        <f>SUMIF('Farrugia Frendo C.'!$D$23:$D$43,A29,'Farrugia Frendo C.'!$I$23:$I$43)</f>
        <v>0</v>
      </c>
      <c r="G29" s="99">
        <f>SUMIF('Micallef Stafrace Y.'!$D$23:$D$43,A29,'Micallef Stafrace Y.'!$I$23:$I$43)</f>
        <v>0</v>
      </c>
      <c r="H29" s="99">
        <f>SUMIF('Demicoli A.'!$D$23:$D$43,A29,'Demicoli A.'!$I$23:$I$43)</f>
        <v>0</v>
      </c>
      <c r="I29" s="99">
        <f>SUMIF('Farrugia M.'!$D$23:$D$43,A29,'Farrugia M.'!$I$23:$I$43)</f>
        <v>0</v>
      </c>
      <c r="J29" s="99">
        <f>SUMIF('Nadine Lia'!$D$23:$D$43,A29,'Nadine Lia'!$I$23:$I$43)</f>
        <v>0</v>
      </c>
      <c r="K29" s="99">
        <f>SUMIF('Simone Grech'!$D$23:$D$43,A29,'Simone Grech'!$I$23:$I$43)</f>
        <v>0</v>
      </c>
      <c r="L29" s="99">
        <f>SUMIF('Camilleri N.'!$D$23:$D$43,A29,'Camilleri N.'!$I$23:$I$43)</f>
        <v>0</v>
      </c>
      <c r="M29" s="99">
        <f>SUMIF('J. Mifsud'!$D$23:$D$43,A29,'J. Mifsud'!$I$23:$I$43)</f>
        <v>0</v>
      </c>
      <c r="N29" s="99">
        <f>SUMIF('Clarke D.'!$D$23:$D$43,A29,'Clarke D.'!$I$23:$I$43)</f>
        <v>0</v>
      </c>
      <c r="O29" s="99">
        <f>SUMIF('Farrugia I.'!$D$23:$D$43,A29,'Farrugia I.'!$I$23:$I$43)</f>
        <v>0</v>
      </c>
      <c r="P29" s="99">
        <f>SUMIF('M. Vella'!$D$23:$D$43,A29,'M. Vella'!$I$23:$I$43)</f>
        <v>0</v>
      </c>
      <c r="Q29" s="99">
        <f>SUMIF('Stafrace Zammit C.'!$D$23:$D$43,A29,'Stafrace Zammit C.'!$I$23:$I$43)</f>
        <v>0</v>
      </c>
      <c r="R29" s="99">
        <f>SUMIF('Victor George Axiaq'!$D$23:$D$43,A29,'Victor George Axiaq'!$I$23:$I$43)</f>
        <v>0</v>
      </c>
      <c r="S29" s="99">
        <f>SUMIF('mag. 3'!$D$23:$D$43,A29,'mag. 3'!$I$23:$I$43)</f>
        <v>0</v>
      </c>
      <c r="T29" s="99">
        <f>SUMIF('Galea Sciberras N.'!$D$23:$D$43,A29,'Galea Sciberras N.'!$I$23:$I$43)</f>
        <v>0</v>
      </c>
      <c r="U29" s="99">
        <f>SUMIF('Bugeja A.'!$D$23:$D$43,A29,'Bugeja A.'!$I$23:$I$43)</f>
        <v>0</v>
      </c>
      <c r="V29" s="99">
        <f>SUMIF('Galea C.'!$D$23:$D$43,A29,'Galea C.'!$I$23:$I$43)</f>
        <v>0</v>
      </c>
      <c r="W29" s="78">
        <f>SUMIF('Frendo Dimech D.'!$D$23:$D$43,A29,'Frendo Dimech D.'!$I$23:$I$43)</f>
        <v>0</v>
      </c>
      <c r="X29" s="99">
        <f>SUMIF('Rachel Montebello'!$D$23:$D$43,A29,'Rachel Montebello'!$I$23:$I$43)</f>
        <v>0</v>
      </c>
      <c r="Y29" s="105">
        <f t="shared" si="0"/>
        <v>0</v>
      </c>
      <c r="Z29" s="106">
        <f>Y29/$Y$31</f>
        <v>0</v>
      </c>
      <c r="AA29" s="139">
        <f t="shared" si="3"/>
        <v>0</v>
      </c>
      <c r="AB29" s="103">
        <f t="shared" si="2"/>
        <v>0</v>
      </c>
    </row>
    <row r="30" spans="1:28" ht="15.75" customHeight="1" thickBot="1">
      <c r="A30" s="130" t="s">
        <v>132</v>
      </c>
      <c r="B30" s="77">
        <f>SUMIF('J. Demicoli'!$D$23:$D$43,A30,'J. Demicoli'!$I$23:$I$43)</f>
        <v>0</v>
      </c>
      <c r="C30" s="78">
        <f>SUMIF('Vella G.'!$D$23:$D$43,A30,'Vella G.'!$I$23:$I$43)</f>
        <v>0</v>
      </c>
      <c r="D30" s="78">
        <f>SUMIF('Depasquale F.'!$D$23:$D$43,A30,'Depasquale F.'!$I$23:$I$43)</f>
        <v>0</v>
      </c>
      <c r="E30" s="78">
        <f>SUMIF('Astrid-May Grima'!$D$23:$D$43,A30,'Astrid-May Grima'!$I$23:$I$43)</f>
        <v>0</v>
      </c>
      <c r="F30" s="78">
        <f>SUMIF('Farrugia Frendo C.'!$D$23:$D$43,A30,'Farrugia Frendo C.'!$I$23:$I$43)</f>
        <v>0</v>
      </c>
      <c r="G30" s="78">
        <f>SUMIF('Micallef Stafrace Y.'!$D$23:$D$43,A30,'Micallef Stafrace Y.'!$I$23:$I$43)</f>
        <v>0</v>
      </c>
      <c r="H30" s="78">
        <f>SUMIF('Demicoli A.'!$D$23:$D$43,A30,'Demicoli A.'!$I$23:$I$43)</f>
        <v>0</v>
      </c>
      <c r="I30" s="78">
        <f>SUMIF('Farrugia M.'!$D$23:$D$43,A30,'Farrugia M.'!$I$23:$I$43)</f>
        <v>0</v>
      </c>
      <c r="J30" s="78">
        <f>SUMIF('Nadine Lia'!$D$23:$D$43,A30,'Nadine Lia'!$I$23:$I$43)</f>
        <v>0</v>
      </c>
      <c r="K30" s="78">
        <f>SUMIF('Simone Grech'!$D$23:$D$43,A30,'Simone Grech'!$I$23:$I$43)</f>
        <v>0</v>
      </c>
      <c r="L30" s="78">
        <f>SUMIF('Camilleri N.'!$D$23:$D$43,A30,'Camilleri N.'!$I$23:$I$43)</f>
        <v>0</v>
      </c>
      <c r="M30" s="78">
        <f>SUMIF('J. Mifsud'!$D$23:$D$43,A30,'J. Mifsud'!$I$23:$I$43)</f>
        <v>0</v>
      </c>
      <c r="N30" s="78">
        <f>SUMIF('Clarke D.'!$D$23:$D$43,A30,'Clarke D.'!$I$23:$I$43)</f>
        <v>0</v>
      </c>
      <c r="O30" s="78">
        <f>SUMIF('Farrugia I.'!$D$23:$D$43,A30,'Farrugia I.'!$I$23:$I$43)</f>
        <v>0</v>
      </c>
      <c r="P30" s="78">
        <f>SUMIF('M. Vella'!$D$23:$D$43,A30,'M. Vella'!$I$23:$I$43)</f>
        <v>0</v>
      </c>
      <c r="Q30" s="78">
        <f>SUMIF('Stafrace Zammit C.'!$D$23:$D$43,A30,'Stafrace Zammit C.'!$I$23:$I$43)</f>
        <v>0</v>
      </c>
      <c r="R30" s="78">
        <f>SUMIF('Victor George Axiaq'!$D$23:$D$43,A30,'Victor George Axiaq'!$I$23:$I$43)</f>
        <v>0</v>
      </c>
      <c r="S30" s="78">
        <f>SUMIF('mag. 3'!$D$23:$D$43,A30,'mag. 3'!$I$23:$I$43)</f>
        <v>0</v>
      </c>
      <c r="T30" s="78">
        <f>SUMIF('Galea Sciberras N.'!$D$23:$D$43,A30,'Galea Sciberras N.'!$I$23:$I$43)</f>
        <v>0</v>
      </c>
      <c r="U30" s="78">
        <f>SUMIF('Bugeja A.'!$D$23:$D$43,A30,'Bugeja A.'!$I$23:$I$43)</f>
        <v>0</v>
      </c>
      <c r="V30" s="78">
        <f>SUMIF('Galea C.'!$D$23:$D$43,A30,'Galea C.'!$I$23:$I$43)</f>
        <v>0</v>
      </c>
      <c r="W30" s="141">
        <f>SUMIF('Frendo Dimech D.'!$D$23:$D$43,A30,'Frendo Dimech D.'!$I$23:$I$43)</f>
        <v>0</v>
      </c>
      <c r="X30" s="78">
        <f>SUMIF('Rachel Montebello'!$D$23:$D$43,A30,'Rachel Montebello'!$I$23:$I$43)</f>
        <v>0</v>
      </c>
      <c r="Y30" s="142">
        <f t="shared" si="0"/>
        <v>0</v>
      </c>
      <c r="Z30" s="106">
        <f>Y30/$Y$31</f>
        <v>0</v>
      </c>
      <c r="AA30" s="139">
        <f t="shared" si="3"/>
        <v>0</v>
      </c>
      <c r="AB30" s="103">
        <f t="shared" si="2"/>
        <v>0</v>
      </c>
    </row>
    <row r="31" spans="1:28" s="116" customFormat="1" ht="13.5" customHeight="1" thickBot="1">
      <c r="A31" s="143" t="s">
        <v>21</v>
      </c>
      <c r="B31" s="111">
        <f aca="true" t="shared" si="4" ref="B31:T31">SUM(B10:B30)</f>
        <v>9</v>
      </c>
      <c r="C31" s="111">
        <f t="shared" si="4"/>
        <v>15</v>
      </c>
      <c r="D31" s="111">
        <f t="shared" si="4"/>
        <v>0</v>
      </c>
      <c r="E31" s="111">
        <f t="shared" si="4"/>
        <v>7</v>
      </c>
      <c r="F31" s="111">
        <f t="shared" si="4"/>
        <v>39</v>
      </c>
      <c r="G31" s="111">
        <f t="shared" si="4"/>
        <v>5</v>
      </c>
      <c r="H31" s="111">
        <f t="shared" si="4"/>
        <v>67</v>
      </c>
      <c r="I31" s="111">
        <f t="shared" si="4"/>
        <v>7</v>
      </c>
      <c r="J31" s="111">
        <f t="shared" si="4"/>
        <v>10</v>
      </c>
      <c r="K31" s="111">
        <f t="shared" si="4"/>
        <v>0</v>
      </c>
      <c r="L31" s="111">
        <f t="shared" si="4"/>
        <v>9</v>
      </c>
      <c r="M31" s="111">
        <f t="shared" si="4"/>
        <v>14</v>
      </c>
      <c r="N31" s="111">
        <f t="shared" si="4"/>
        <v>19</v>
      </c>
      <c r="O31" s="111">
        <f t="shared" si="4"/>
        <v>1</v>
      </c>
      <c r="P31" s="111">
        <f t="shared" si="4"/>
        <v>5</v>
      </c>
      <c r="Q31" s="111">
        <f t="shared" si="4"/>
        <v>15</v>
      </c>
      <c r="R31" s="111">
        <f t="shared" si="4"/>
        <v>16</v>
      </c>
      <c r="S31" s="111">
        <f t="shared" si="4"/>
        <v>0</v>
      </c>
      <c r="T31" s="111">
        <f t="shared" si="4"/>
        <v>8</v>
      </c>
      <c r="U31" s="111">
        <f>SUM(U10:U30)</f>
        <v>0</v>
      </c>
      <c r="V31" s="111">
        <f>SUM(V10:V30)</f>
        <v>13</v>
      </c>
      <c r="W31" s="111">
        <f>SUM(W10:W30)</f>
        <v>18</v>
      </c>
      <c r="X31" s="111">
        <f>SUM(X10:X30)</f>
        <v>12</v>
      </c>
      <c r="Y31" s="144">
        <f>SUM(Y10:Y30)</f>
        <v>289</v>
      </c>
      <c r="Z31" s="113"/>
      <c r="AA31" s="114"/>
      <c r="AB31" s="115"/>
    </row>
    <row r="32" spans="2:28" ht="13.5" customHeight="1" thickBot="1">
      <c r="B32" s="117">
        <f>B31/Y31</f>
        <v>0.031141868512110725</v>
      </c>
      <c r="C32" s="118">
        <f>C31/Y31</f>
        <v>0.05190311418685121</v>
      </c>
      <c r="D32" s="118">
        <f>D31/Y31</f>
        <v>0</v>
      </c>
      <c r="E32" s="118">
        <f>E31/Y31</f>
        <v>0.02422145328719723</v>
      </c>
      <c r="F32" s="118">
        <f>F31/Y31</f>
        <v>0.13494809688581316</v>
      </c>
      <c r="G32" s="118">
        <f>G31/Y31</f>
        <v>0.01730103806228374</v>
      </c>
      <c r="H32" s="118">
        <f>H31/Y31</f>
        <v>0.23183391003460208</v>
      </c>
      <c r="I32" s="118">
        <f>I31/Y31</f>
        <v>0.02422145328719723</v>
      </c>
      <c r="J32" s="118">
        <f>J31/Y31</f>
        <v>0.03460207612456748</v>
      </c>
      <c r="K32" s="118">
        <f>K31/Y31</f>
        <v>0</v>
      </c>
      <c r="L32" s="118">
        <f>L31/Y31</f>
        <v>0.031141868512110725</v>
      </c>
      <c r="M32" s="118">
        <f>M31/Y31</f>
        <v>0.04844290657439446</v>
      </c>
      <c r="N32" s="118">
        <f>N31/Y31</f>
        <v>0.0657439446366782</v>
      </c>
      <c r="O32" s="118">
        <f>O31/Y31</f>
        <v>0.0034602076124567475</v>
      </c>
      <c r="P32" s="118">
        <f>P31/Y31</f>
        <v>0.01730103806228374</v>
      </c>
      <c r="Q32" s="118">
        <f>Q31/Y31</f>
        <v>0.05190311418685121</v>
      </c>
      <c r="R32" s="118">
        <f>R31/Y31</f>
        <v>0.05536332179930796</v>
      </c>
      <c r="S32" s="118">
        <f>S31/Y31</f>
        <v>0</v>
      </c>
      <c r="T32" s="118">
        <f>T31/Y31</f>
        <v>0.02768166089965398</v>
      </c>
      <c r="U32" s="118">
        <f>U31/Y31</f>
        <v>0</v>
      </c>
      <c r="V32" s="118">
        <f>V31/Y31</f>
        <v>0.04498269896193772</v>
      </c>
      <c r="W32" s="118">
        <f>W31/Y31</f>
        <v>0.06228373702422145</v>
      </c>
      <c r="X32" s="119">
        <f>X31/Y31</f>
        <v>0.04152249134948097</v>
      </c>
      <c r="Y32" s="145"/>
      <c r="Z32" s="120"/>
      <c r="AA32" s="120"/>
      <c r="AB32" s="120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2">
      <selection activeCell="J25" sqref="J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'[1]Stafrace Zammit C.'!$S$24</f>
        <v>278</v>
      </c>
      <c r="H24" s="3"/>
      <c r="I24" s="39">
        <v>6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284</v>
      </c>
      <c r="T24" s="3"/>
      <c r="U24" s="39">
        <v>21</v>
      </c>
      <c r="V24" s="3"/>
      <c r="W24" s="18">
        <f aca="true" t="shared" si="0" ref="W24:W39">IF(ISNUMBER(S24),S24,0)-IF(ISNUMBER(U24),U24,0)</f>
        <v>263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'[1]Stafrace Zammit C.'!$S$25</f>
        <v>102</v>
      </c>
      <c r="H25" s="3"/>
      <c r="I25" s="39">
        <v>3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99</v>
      </c>
      <c r="T25" s="3"/>
      <c r="U25" s="39"/>
      <c r="V25" s="3"/>
      <c r="W25" s="18">
        <f t="shared" si="0"/>
        <v>99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'[1]Stafrace Zammit C.'!$S$29</f>
        <v>67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67</v>
      </c>
      <c r="T29" s="3"/>
      <c r="U29" s="39">
        <v>6</v>
      </c>
      <c r="V29" s="3"/>
      <c r="W29" s="18">
        <f t="shared" si="0"/>
        <v>61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'[1]Stafrace Zammit C.'!$S$35</f>
        <v>28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28</v>
      </c>
      <c r="T35" s="3"/>
      <c r="U35" s="39">
        <v>21</v>
      </c>
      <c r="V35" s="3"/>
      <c r="W35" s="18">
        <f t="shared" si="0"/>
        <v>7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'[1]Stafrace Zammit C.'!$S$36</f>
        <v>587</v>
      </c>
      <c r="H36" s="3"/>
      <c r="I36" s="39">
        <v>1</v>
      </c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587</v>
      </c>
      <c r="T36" s="3"/>
      <c r="U36" s="39">
        <v>95</v>
      </c>
      <c r="V36" s="3"/>
      <c r="W36" s="18">
        <f>IF(ISNUMBER(S36),S36,0)-IF(ISNUMBER(U36),U36,0)</f>
        <v>492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'[1]Stafrace Zammit C.'!$S$40</f>
        <v>6</v>
      </c>
      <c r="H40" s="3"/>
      <c r="I40" s="39">
        <v>5</v>
      </c>
      <c r="J40" s="3"/>
      <c r="K40" s="39"/>
      <c r="L40" s="3"/>
      <c r="M40" s="39">
        <v>5</v>
      </c>
      <c r="N40" s="3"/>
      <c r="O40" s="39"/>
      <c r="P40" s="3"/>
      <c r="Q40" s="39"/>
      <c r="R40" s="3"/>
      <c r="S40" s="18">
        <f t="shared" si="1"/>
        <v>6</v>
      </c>
      <c r="T40" s="3"/>
      <c r="U40" s="39"/>
      <c r="V40" s="3"/>
      <c r="W40" s="18">
        <f>IF(ISNUMBER(S40),S40,0)-IF(ISNUMBER(U40),U40,0)</f>
        <v>6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1070</v>
      </c>
      <c r="H45" s="18"/>
      <c r="I45" s="21">
        <f>SUM(I23:I43)</f>
        <v>15</v>
      </c>
      <c r="J45" s="18"/>
      <c r="K45" s="21">
        <f>SUM(K23:K43)</f>
        <v>0</v>
      </c>
      <c r="L45" s="18"/>
      <c r="M45" s="21">
        <f>SUM(M23:M43)</f>
        <v>12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1073</v>
      </c>
      <c r="T45" s="18"/>
      <c r="U45" s="21">
        <f>SUM(U23:U43)</f>
        <v>144</v>
      </c>
      <c r="V45" s="18"/>
      <c r="W45" s="21">
        <f>SUM(W23:W43)</f>
        <v>929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8">
      <selection activeCell="J25" sqref="J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'[1]Camilleri N.'!$S$24</f>
        <v>238</v>
      </c>
      <c r="H24" s="3"/>
      <c r="I24" s="39">
        <v>6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 t="shared" si="0"/>
        <v>239</v>
      </c>
      <c r="T24" s="3"/>
      <c r="U24" s="39">
        <v>43</v>
      </c>
      <c r="V24" s="3"/>
      <c r="W24" s="18">
        <f t="shared" si="1"/>
        <v>196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'[1]Camilleri N.'!$S$25</f>
        <v>3</v>
      </c>
      <c r="H25" s="3"/>
      <c r="I25" s="39">
        <v>3</v>
      </c>
      <c r="J25" s="3"/>
      <c r="K25" s="39">
        <v>1</v>
      </c>
      <c r="L25" s="3"/>
      <c r="M25" s="39">
        <v>1</v>
      </c>
      <c r="N25" s="3"/>
      <c r="O25" s="39"/>
      <c r="P25" s="3"/>
      <c r="Q25" s="39"/>
      <c r="R25" s="3"/>
      <c r="S25" s="18">
        <f t="shared" si="0"/>
        <v>6</v>
      </c>
      <c r="T25" s="3"/>
      <c r="U25" s="39"/>
      <c r="V25" s="3"/>
      <c r="W25" s="18">
        <f t="shared" si="1"/>
        <v>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'[1]Camilleri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241</v>
      </c>
      <c r="H45" s="18"/>
      <c r="I45" s="21">
        <f>SUM(I23:I43)</f>
        <v>9</v>
      </c>
      <c r="J45" s="18"/>
      <c r="K45" s="21">
        <f>SUM(K23:K43)</f>
        <v>1</v>
      </c>
      <c r="L45" s="18"/>
      <c r="M45" s="21">
        <f>SUM(M23:M43)</f>
        <v>6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245</v>
      </c>
      <c r="T45" s="18"/>
      <c r="U45" s="21">
        <f>SUM(U23:U43)</f>
        <v>43</v>
      </c>
      <c r="V45" s="18"/>
      <c r="W45" s="21">
        <f>SUM(W23:W43)</f>
        <v>202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8">
      <selection activeCell="J25" sqref="J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Sciberras N.'!$S$23</f>
        <v>787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787</v>
      </c>
      <c r="T23" s="3"/>
      <c r="U23" s="38">
        <v>177</v>
      </c>
      <c r="V23" s="3"/>
      <c r="W23" s="18">
        <f aca="true" t="shared" si="1" ref="W23:W43">IF(ISNUMBER(S23),S23,0)-IF(ISNUMBER(U23),U23,0)</f>
        <v>610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Sciberras N.'!$S$24</f>
        <v>11</v>
      </c>
      <c r="H24" s="3"/>
      <c r="I24" s="39">
        <v>2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 t="shared" si="0"/>
        <v>11</v>
      </c>
      <c r="T24" s="3"/>
      <c r="U24" s="39">
        <v>5</v>
      </c>
      <c r="V24" s="3"/>
      <c r="W24" s="18">
        <f t="shared" si="1"/>
        <v>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Sciberras N.'!$S$25</f>
        <v>129</v>
      </c>
      <c r="H25" s="3"/>
      <c r="I25" s="39">
        <v>6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135</v>
      </c>
      <c r="T25" s="3"/>
      <c r="U25" s="39"/>
      <c r="V25" s="3"/>
      <c r="W25" s="18">
        <f t="shared" si="1"/>
        <v>135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Sciberras N.'!$S$36</f>
        <v>41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41</v>
      </c>
      <c r="T36" s="3"/>
      <c r="U36" s="39">
        <v>15</v>
      </c>
      <c r="V36" s="3"/>
      <c r="W36" s="18">
        <f t="shared" si="1"/>
        <v>26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968</v>
      </c>
      <c r="H45" s="18"/>
      <c r="I45" s="21">
        <f>SUM(I23:I43)</f>
        <v>8</v>
      </c>
      <c r="J45" s="18"/>
      <c r="K45" s="21">
        <f>SUM(K23:K43)</f>
        <v>0</v>
      </c>
      <c r="L45" s="18"/>
      <c r="M45" s="21">
        <f>SUM(M23:M43)</f>
        <v>2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974</v>
      </c>
      <c r="T45" s="18"/>
      <c r="U45" s="21">
        <f>SUM(U23:U43)</f>
        <v>197</v>
      </c>
      <c r="V45" s="18"/>
      <c r="W45" s="21">
        <f>SUM(W23:W43)</f>
        <v>777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26">
      <selection activeCell="J25" sqref="J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C.'!$S$23</f>
        <v>0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C.'!$S$24</f>
        <v>9</v>
      </c>
      <c r="H24" s="3"/>
      <c r="I24" s="39">
        <v>4</v>
      </c>
      <c r="J24" s="3"/>
      <c r="K24" s="39"/>
      <c r="L24" s="3"/>
      <c r="M24" s="39">
        <v>1</v>
      </c>
      <c r="N24" s="3"/>
      <c r="O24" s="39"/>
      <c r="P24" s="3"/>
      <c r="Q24" s="39">
        <v>3</v>
      </c>
      <c r="R24" s="3"/>
      <c r="S24" s="18">
        <f t="shared" si="0"/>
        <v>9</v>
      </c>
      <c r="T24" s="3"/>
      <c r="U24" s="39">
        <v>4</v>
      </c>
      <c r="V24" s="3"/>
      <c r="W24" s="18">
        <f t="shared" si="1"/>
        <v>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C.'!$S$25</f>
        <v>33</v>
      </c>
      <c r="H25" s="3"/>
      <c r="I25" s="39">
        <v>4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t="shared" si="0"/>
        <v>35</v>
      </c>
      <c r="T25" s="3"/>
      <c r="U25" s="39"/>
      <c r="V25" s="3"/>
      <c r="W25" s="18">
        <f t="shared" si="1"/>
        <v>35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C.'!$S$36</f>
        <v>277</v>
      </c>
      <c r="H36" s="3"/>
      <c r="I36" s="39">
        <v>4</v>
      </c>
      <c r="J36" s="3"/>
      <c r="K36" s="39"/>
      <c r="L36" s="3"/>
      <c r="M36" s="39">
        <v>1</v>
      </c>
      <c r="N36" s="3"/>
      <c r="O36" s="39">
        <v>1</v>
      </c>
      <c r="P36" s="3"/>
      <c r="Q36" s="39"/>
      <c r="R36" s="3"/>
      <c r="S36" s="18">
        <f t="shared" si="0"/>
        <v>281</v>
      </c>
      <c r="T36" s="3"/>
      <c r="U36" s="39">
        <v>2</v>
      </c>
      <c r="V36" s="3"/>
      <c r="W36" s="18">
        <f t="shared" si="1"/>
        <v>279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161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319</v>
      </c>
      <c r="H45" s="18"/>
      <c r="I45" s="21">
        <f>SUM(I23:I43)</f>
        <v>13</v>
      </c>
      <c r="J45" s="18"/>
      <c r="K45" s="21">
        <f>SUM(K23:K43)</f>
        <v>0</v>
      </c>
      <c r="L45" s="18"/>
      <c r="M45" s="21">
        <f>SUM(M23:M43)</f>
        <v>5</v>
      </c>
      <c r="N45" s="18"/>
      <c r="O45" s="21">
        <f>SUM(O23:O43)</f>
        <v>1</v>
      </c>
      <c r="P45" s="18"/>
      <c r="Q45" s="21">
        <f>SUM(Q23:Q43)</f>
        <v>3</v>
      </c>
      <c r="R45" s="18"/>
      <c r="S45" s="21">
        <f>SUM(S23:S43)</f>
        <v>325</v>
      </c>
      <c r="T45" s="18"/>
      <c r="U45" s="21">
        <f>SUM(U23:U43)</f>
        <v>6</v>
      </c>
      <c r="V45" s="18"/>
      <c r="W45" s="21">
        <f>SUM(W23:W43)</f>
        <v>319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8">
      <selection activeCell="J25" sqref="J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'[1]Frendo Dimech D.'!$S$24</f>
        <v>78</v>
      </c>
      <c r="H24" s="3"/>
      <c r="I24" s="39">
        <v>5</v>
      </c>
      <c r="J24" s="3"/>
      <c r="K24" s="39"/>
      <c r="L24" s="3"/>
      <c r="M24" s="39">
        <v>6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77</v>
      </c>
      <c r="T24" s="3"/>
      <c r="U24" s="39">
        <v>10</v>
      </c>
      <c r="V24" s="3"/>
      <c r="W24" s="18">
        <f aca="true" t="shared" si="0" ref="W24:W39">IF(ISNUMBER(S24),S24,0)-IF(ISNUMBER(U24),U24,0)</f>
        <v>67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'[1]Frendo Dimech D.'!$S$25</f>
        <v>10</v>
      </c>
      <c r="H25" s="3"/>
      <c r="I25" s="39">
        <v>8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15</v>
      </c>
      <c r="T25" s="3"/>
      <c r="U25" s="39"/>
      <c r="V25" s="3"/>
      <c r="W25" s="18">
        <f t="shared" si="0"/>
        <v>15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'[1]Frendo Dimech D.'!$S$36</f>
        <v>59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59</v>
      </c>
      <c r="T36" s="3"/>
      <c r="U36" s="39"/>
      <c r="V36" s="3"/>
      <c r="W36" s="18">
        <f>IF(ISNUMBER(S36),S36,0)-IF(ISNUMBER(U36),U36,0)</f>
        <v>59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'[1]Frendo Dimech D.'!$S$40</f>
        <v>1</v>
      </c>
      <c r="H40" s="3"/>
      <c r="I40" s="39">
        <v>5</v>
      </c>
      <c r="J40" s="3"/>
      <c r="K40" s="39"/>
      <c r="L40" s="3"/>
      <c r="M40" s="39">
        <v>1</v>
      </c>
      <c r="N40" s="3"/>
      <c r="O40" s="39"/>
      <c r="P40" s="3"/>
      <c r="Q40" s="39"/>
      <c r="R40" s="3"/>
      <c r="S40" s="18">
        <f t="shared" si="1"/>
        <v>5</v>
      </c>
      <c r="T40" s="3"/>
      <c r="U40" s="39"/>
      <c r="V40" s="3"/>
      <c r="W40" s="18">
        <f>IF(ISNUMBER(S40),S40,0)-IF(ISNUMBER(U40),U40,0)</f>
        <v>5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157</v>
      </c>
      <c r="H45" s="18"/>
      <c r="I45" s="21">
        <f>SUM(I22:I43)</f>
        <v>18</v>
      </c>
      <c r="J45" s="18"/>
      <c r="K45" s="21">
        <f>SUM(K23:K43)</f>
        <v>0</v>
      </c>
      <c r="L45" s="18"/>
      <c r="M45" s="21">
        <f>SUM(M22:M43)</f>
        <v>10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165</v>
      </c>
      <c r="T45" s="18"/>
      <c r="U45" s="21">
        <f>SUM(U22:U43)</f>
        <v>19</v>
      </c>
      <c r="V45" s="18"/>
      <c r="W45" s="21">
        <f>SUM(W22:W43)</f>
        <v>146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2">
      <selection activeCell="J25" sqref="J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'[1]Rachel Montebello'!$S$23</f>
        <v>0</v>
      </c>
      <c r="H23" s="3"/>
      <c r="I23" s="38">
        <v>5</v>
      </c>
      <c r="J23" s="3"/>
      <c r="K23" s="38"/>
      <c r="L23" s="3"/>
      <c r="M23" s="38">
        <v>5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'[1]Rachel Montebello'!$S$24</f>
        <v>175</v>
      </c>
      <c r="H24" s="3"/>
      <c r="I24" s="39">
        <v>3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178</v>
      </c>
      <c r="T24" s="3"/>
      <c r="U24" s="39">
        <v>85</v>
      </c>
      <c r="V24" s="3"/>
      <c r="W24" s="18">
        <f aca="true" t="shared" si="0" ref="W24:W39">IF(ISNUMBER(S24),S24,0)-IF(ISNUMBER(U24),U24,0)</f>
        <v>93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'[1]Rachel Montebello'!$S$25</f>
        <v>57</v>
      </c>
      <c r="H25" s="3"/>
      <c r="I25" s="39">
        <v>4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60</v>
      </c>
      <c r="T25" s="3"/>
      <c r="U25" s="39"/>
      <c r="V25" s="3"/>
      <c r="W25" s="18">
        <f t="shared" si="0"/>
        <v>60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'[1]Rachel Montebello'!$S$36</f>
        <v>33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33</v>
      </c>
      <c r="T36" s="3"/>
      <c r="U36" s="39">
        <v>32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'[1]Rachel Montebello'!$S$42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291</v>
      </c>
      <c r="H45" s="18"/>
      <c r="I45" s="21">
        <f>SUM(I22:I43)</f>
        <v>12</v>
      </c>
      <c r="J45" s="18"/>
      <c r="K45" s="21">
        <f>SUM(K23:K43)</f>
        <v>0</v>
      </c>
      <c r="L45" s="18"/>
      <c r="M45" s="21">
        <f>SUM(M23:M43)</f>
        <v>6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297</v>
      </c>
      <c r="T45" s="18"/>
      <c r="U45" s="21">
        <f>SUM(U22:U43)</f>
        <v>143</v>
      </c>
      <c r="V45" s="18"/>
      <c r="W45" s="21">
        <f>SUM(W22:W43)</f>
        <v>154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27">
      <selection activeCell="J25" sqref="J25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Awwissu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209</v>
      </c>
      <c r="E27" s="16"/>
      <c r="F27" s="3"/>
      <c r="G27" s="16">
        <f>'[1]Kriminal (Superjuri)'!$S$27</f>
        <v>16</v>
      </c>
      <c r="H27" s="3"/>
      <c r="I27" s="17">
        <v>1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17</v>
      </c>
      <c r="T27" s="3"/>
      <c r="U27" s="17"/>
      <c r="V27" s="3"/>
      <c r="W27" s="18">
        <f>IF(ISNUMBER(S27),S27,0)-IF(ISNUMBER(U27),U27,0)</f>
        <v>17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'[1]Kriminal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190</v>
      </c>
      <c r="E31" s="16"/>
      <c r="F31" s="3"/>
      <c r="G31" s="16">
        <f>'[1]Kriminal (Superjuri)'!$S$31</f>
        <v>43</v>
      </c>
      <c r="H31" s="3"/>
      <c r="I31" s="17">
        <v>1</v>
      </c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44</v>
      </c>
      <c r="T31" s="3"/>
      <c r="U31" s="17"/>
      <c r="V31" s="3"/>
      <c r="W31" s="18">
        <f>IF(ISNUMBER(S31),S31,0)-IF(ISNUMBER(U31),U31,0)</f>
        <v>44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'[1]Kriminal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175</v>
      </c>
      <c r="E35" s="16"/>
      <c r="F35" s="3"/>
      <c r="G35" s="16">
        <f>'[1]Kriminal (Superjuri)'!$S$35</f>
        <v>1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1</v>
      </c>
      <c r="T35" s="3"/>
      <c r="U35" s="17"/>
      <c r="V35" s="3"/>
      <c r="W35" s="18">
        <f>IF(ISNUMBER(S35),S35,0)-IF(ISNUMBER(U35),U35,0)</f>
        <v>1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204</v>
      </c>
      <c r="E37" s="16"/>
      <c r="F37" s="3"/>
      <c r="G37" s="16">
        <f>'[1]Kriminal (Superjuri)'!$S$37</f>
        <v>20</v>
      </c>
      <c r="H37" s="3"/>
      <c r="I37" s="17">
        <v>1</v>
      </c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21</v>
      </c>
      <c r="T37" s="3"/>
      <c r="U37" s="17"/>
      <c r="V37" s="3"/>
      <c r="W37" s="18">
        <f>IF(ISNUMBER(S37),S37,0)-IF(ISNUMBER(U37),U37,0)</f>
        <v>21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80</v>
      </c>
      <c r="H45" s="18"/>
      <c r="I45" s="21">
        <f>SUM(I25:I43)</f>
        <v>3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83</v>
      </c>
      <c r="T45" s="18"/>
      <c r="U45" s="21">
        <f>SUM(U25:U43)</f>
        <v>0</v>
      </c>
      <c r="V45" s="18"/>
      <c r="W45" s="21">
        <f>SUM(W25:W43)</f>
        <v>83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J25" sqref="J25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Awwissu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189</v>
      </c>
      <c r="D25" s="17"/>
      <c r="E25" s="16"/>
      <c r="F25" s="3"/>
      <c r="G25" s="16">
        <f>'[1]Kriminal (Appelli 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 t="s">
        <v>212</v>
      </c>
      <c r="E27" s="16"/>
      <c r="F27" s="3"/>
      <c r="G27" s="16">
        <f>'[1]Kriminal (Appelli Superjuri)'!$S$27</f>
        <v>14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14</v>
      </c>
      <c r="T27" s="3"/>
      <c r="U27" s="17">
        <v>2</v>
      </c>
      <c r="V27" s="3"/>
      <c r="W27" s="18">
        <f>IF(ISNUMBER(S27),S27,0)-IF(ISNUMBER(U27),U27,0)</f>
        <v>12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14</v>
      </c>
      <c r="H45" s="18"/>
      <c r="I45" s="21">
        <f>SUM(I25:I43)</f>
        <v>0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14</v>
      </c>
      <c r="T45" s="18"/>
      <c r="U45" s="21">
        <f>SUM(U25:U43)</f>
        <v>2</v>
      </c>
      <c r="V45" s="18"/>
      <c r="W45" s="21">
        <f>SUM(W25:W43)</f>
        <v>12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Awwissu 2020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167</v>
      </c>
      <c r="C9" s="67" t="s">
        <v>127</v>
      </c>
      <c r="D9" s="67"/>
      <c r="E9" s="67" t="s">
        <v>198</v>
      </c>
      <c r="F9" s="68" t="s">
        <v>182</v>
      </c>
      <c r="G9" s="68" t="s">
        <v>185</v>
      </c>
      <c r="H9" s="67" t="s">
        <v>68</v>
      </c>
      <c r="I9" s="67" t="s">
        <v>150</v>
      </c>
      <c r="J9" s="67" t="str">
        <f>'Introdotti(Mag-Malta)'!J9</f>
        <v>Nadine Lia</v>
      </c>
      <c r="K9" s="67" t="s">
        <v>201</v>
      </c>
      <c r="L9" s="67" t="s">
        <v>146</v>
      </c>
      <c r="M9" s="67" t="s">
        <v>170</v>
      </c>
      <c r="N9" s="67" t="s">
        <v>69</v>
      </c>
      <c r="O9" s="67" t="s">
        <v>151</v>
      </c>
      <c r="P9" s="67" t="s">
        <v>171</v>
      </c>
      <c r="Q9" s="67" t="s">
        <v>126</v>
      </c>
      <c r="R9" s="67" t="str">
        <f>'Introdotti(Mag-Malta)'!R9</f>
        <v>Victor George Axiaq</v>
      </c>
      <c r="S9" s="67"/>
      <c r="T9" s="67" t="s">
        <v>153</v>
      </c>
      <c r="U9" s="69"/>
      <c r="V9" s="69" t="s">
        <v>160</v>
      </c>
      <c r="W9" s="70" t="s">
        <v>179</v>
      </c>
      <c r="X9" s="121" t="s">
        <v>200</v>
      </c>
      <c r="Y9" s="12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Demicoli'!$M$23:$M$43)</f>
        <v>0</v>
      </c>
      <c r="C10" s="78">
        <f>SUMIF('Vella G.'!$D$23:$D$43,A10,'Vella G.'!$M$23:$M$43)</f>
        <v>0</v>
      </c>
      <c r="D10" s="78">
        <f>SUMIF('Depasquale F.'!$D$23:$D$43,A10,'Depasquale F.'!$M$23:$M$43)</f>
        <v>0</v>
      </c>
      <c r="E10" s="78">
        <f>SUMIF('Astrid-May Grima'!$D$23:$D$43,A10,'Astrid-May Grima'!$M$23:$M$43)</f>
        <v>0</v>
      </c>
      <c r="F10" s="78">
        <f>SUMIF('Farrugia Frendo C.'!$D$23:$D$43,A10,'Farrugia Frendo C.'!$M$23:$M$43)</f>
        <v>0</v>
      </c>
      <c r="G10" s="78">
        <f>SUMIF('Micallef Stafrace Y.'!$D$23:$D$43,A10,'Micallef Stafrace Y.'!$M$23:$M$43)</f>
        <v>0</v>
      </c>
      <c r="H10" s="78">
        <f>SUMIF('Demicoli A.'!$D$23:$D$43,A10,'Demicoli A.'!$M$23:$M$43)</f>
        <v>0</v>
      </c>
      <c r="I10" s="78">
        <f>SUMIF('Farrugia M.'!$D$23:$D$43,A10,'Farrugia M.'!$M$23:$M$43)</f>
        <v>1</v>
      </c>
      <c r="J10" s="78">
        <f>SUMIF('Nadine Lia'!$D$23:$D$43,A10,'Nadine Lia'!$M$23:$M$43)</f>
        <v>0</v>
      </c>
      <c r="K10" s="78">
        <f>SUMIF('Simone Grech'!$D$23:$D$43,A10,'Simone Grech'!$M$23:$M$43)</f>
        <v>0</v>
      </c>
      <c r="L10" s="78">
        <f>SUMIF('Camilleri N.'!$D$23:$D$43,A10,'Camilleri N.'!$M$23:$M$43)</f>
        <v>0</v>
      </c>
      <c r="M10" s="78">
        <f>SUMIF('J. Mifsud'!$D$23:$D$43,A10,'J. Mifsud'!$M$23:$M$43)</f>
        <v>3</v>
      </c>
      <c r="N10" s="78">
        <f>SUMIF('Clarke D.'!$D$23:$D$43,A10,'Clarke D.'!$M$23:$M$43)</f>
        <v>2</v>
      </c>
      <c r="O10" s="78">
        <f>SUMIF('Farrugia I.'!$D$23:$D$43,A10,'Farrugia I.'!$M$23:$M$43)</f>
        <v>0</v>
      </c>
      <c r="P10" s="78">
        <f>SUMIF('M. Vella'!$D$23:$D$43,A10,'M. Vella'!$M$23:$M$43)</f>
        <v>0</v>
      </c>
      <c r="Q10" s="78">
        <f>SUMIF('Stafrace Zammit C.'!$D$23:$D$43,A10,'Stafrace Zammit C.'!$M$23:$M$43)</f>
        <v>0</v>
      </c>
      <c r="R10" s="78">
        <f>SUMIF('Victor George Axiaq'!$D$23:$D$43,A10,'Victor George Axiaq'!$M$23:$M$43)</f>
        <v>6</v>
      </c>
      <c r="S10" s="78">
        <f>SUMIF('mag. 3'!$D$23:$D$43,A10,'mag. 3'!$M$23:$M$43)</f>
        <v>0</v>
      </c>
      <c r="T10" s="78">
        <f>SUMIF('Galea Sciberras N.'!$D$23:$D$43,A10,'Galea Sciberras N.'!$M$23:$M$43)</f>
        <v>0</v>
      </c>
      <c r="U10" s="78">
        <f>SUMIF('Bugeja A.'!$D$23:$D$43,A10,'Bugeja A.'!$M$23:$M$43)</f>
        <v>0</v>
      </c>
      <c r="V10" s="78">
        <f>SUMIF('Galea C.'!$D$23:$D$43,A10,'Galea C.'!$M$23:$M$43)</f>
        <v>1</v>
      </c>
      <c r="W10" s="78">
        <f>SUMIF('Frendo Dimech D.'!$D$23:$D$43,A10,'Frendo Dimech D.'!$M$23:$M$43)</f>
        <v>0</v>
      </c>
      <c r="X10" s="79">
        <f>SUMIF('Rachel Montebello'!$D$23:$D$43,A10,'Rachel Montebello'!$M$23:$M$43)</f>
        <v>5</v>
      </c>
      <c r="Y10" s="123">
        <f aca="true" t="shared" si="0" ref="Y10:Y30">SUM(B10:X10)</f>
        <v>18</v>
      </c>
      <c r="Z10" s="81">
        <f aca="true" t="shared" si="1" ref="Z10:Z26">Y10/$Y$31</f>
        <v>0.13953488372093023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Demicoli'!$M$23:$M$43)</f>
        <v>0</v>
      </c>
      <c r="C11" s="79">
        <f>SUMIF('Vella G.'!$D$23:$D$43,A11,'Vella G.'!$M$23:$M$43)</f>
        <v>4</v>
      </c>
      <c r="D11" s="79">
        <f>SUMIF('Depasquale F.'!$D$23:$D$43,A11,'Depasquale F.'!$M$23:$M$43)</f>
        <v>0</v>
      </c>
      <c r="E11" s="79">
        <f>SUMIF('Astrid-May Grima'!$D$23:$D$43,A11,'Astrid-May Grima'!$M$23:$M$43)</f>
        <v>0</v>
      </c>
      <c r="F11" s="79">
        <f>SUMIF('Farrugia Frendo C.'!$D$23:$D$43,A11,'Farrugia Frendo C.'!$M$23:$M$43)</f>
        <v>4</v>
      </c>
      <c r="G11" s="79">
        <f>SUMIF('Micallef Stafrace Y.'!$D$23:$D$43,A11,'Micallef Stafrace Y.'!$M$23:$M$43)</f>
        <v>0</v>
      </c>
      <c r="H11" s="79">
        <f>SUMIF('Demicoli A.'!$D$23:$D$43,A11,'Demicoli A.'!$M$23:$M$43)</f>
        <v>0</v>
      </c>
      <c r="I11" s="79">
        <f>SUMIF('Farrugia M.'!$D$23:$D$43,A11,'Farrugia M.'!$M$23:$M$43)</f>
        <v>1</v>
      </c>
      <c r="J11" s="79">
        <f>SUMIF('Nadine Lia'!$D$23:$D$43,A11,'Nadine Lia'!$M$23:$M$43)</f>
        <v>0</v>
      </c>
      <c r="K11" s="79">
        <f>SUMIF('Simone Grech'!$D$23:$D$43,A11,'Simone Grech'!$M$23:$M$43)</f>
        <v>0</v>
      </c>
      <c r="L11" s="79">
        <f>SUMIF('Camilleri N.'!$D$23:$D$43,A11,'Camilleri N.'!$M$23:$M$43)</f>
        <v>5</v>
      </c>
      <c r="M11" s="79">
        <f>SUMIF('J. Mifsud'!$D$23:$D$43,A11,'J. Mifsud'!$M$23:$M$43)</f>
        <v>3</v>
      </c>
      <c r="N11" s="79">
        <f>SUMIF('Clarke D.'!$D$23:$D$43,A11,'Clarke D.'!$M$23:$M$43)</f>
        <v>3</v>
      </c>
      <c r="O11" s="79">
        <f>SUMIF('Farrugia I.'!$D$23:$D$43,A11,'Farrugia I.'!$M$23:$M$43)</f>
        <v>0</v>
      </c>
      <c r="P11" s="79">
        <f>SUMIF('M. Vella'!$D$23:$D$43,A11,'M. Vella'!$M$23:$M$43)</f>
        <v>0</v>
      </c>
      <c r="Q11" s="79">
        <f>SUMIF('Stafrace Zammit C.'!$D$23:$D$43,A11,'Stafrace Zammit C.'!$M$23:$M$43)</f>
        <v>0</v>
      </c>
      <c r="R11" s="79">
        <f>SUMIF('Victor George Axiaq'!$D$23:$D$43,A11,'Victor George Axiaq'!$M$23:$M$43)</f>
        <v>0</v>
      </c>
      <c r="S11" s="79">
        <f>SUMIF('mag. 3'!$D$23:$D$43,A11,'mag. 3'!$M$23:$M$43)</f>
        <v>0</v>
      </c>
      <c r="T11" s="79">
        <f>SUMIF('Galea Sciberras N.'!$D$23:$D$43,A11,'Galea Sciberras N.'!$M$23:$M$43)</f>
        <v>2</v>
      </c>
      <c r="U11" s="79">
        <f>SUMIF('Bugeja A.'!$D$23:$D$43,A11,'Bugeja A.'!$M$23:$M$43)</f>
        <v>0</v>
      </c>
      <c r="V11" s="79">
        <f>SUMIF('Galea C.'!$D$23:$D$43,A11,'Galea C.'!$M$23:$M$43)</f>
        <v>1</v>
      </c>
      <c r="W11" s="79">
        <f>SUMIF('Frendo Dimech D.'!$D$23:$D$43,A11,'Frendo Dimech D.'!$M$23:$M$43)</f>
        <v>6</v>
      </c>
      <c r="X11" s="79">
        <f>SUMIF('Rachel Montebello'!$D$23:$D$43,A11,'Rachel Montebello'!$M$23:$M$43)</f>
        <v>0</v>
      </c>
      <c r="Y11" s="124">
        <f t="shared" si="0"/>
        <v>29</v>
      </c>
      <c r="Z11" s="87">
        <f t="shared" si="1"/>
        <v>0.2248062015503876</v>
      </c>
      <c r="AA11" s="88"/>
      <c r="AB11" s="89"/>
    </row>
    <row r="12" spans="1:28" ht="15.75" customHeight="1">
      <c r="A12" s="90" t="s">
        <v>19</v>
      </c>
      <c r="B12" s="85">
        <f>SUMIF('J. Demicoli'!$D$23:$D$43,A12,'J. Demicoli'!$M$23:$M$43)</f>
        <v>6</v>
      </c>
      <c r="C12" s="79">
        <f>SUMIF('Vella G.'!$D$23:$D$43,A12,'Vella G.'!$M$23:$M$43)</f>
        <v>6</v>
      </c>
      <c r="D12" s="79">
        <f>SUMIF('Depasquale F.'!$D$23:$D$43,A12,'Depasquale F.'!$M$23:$M$43)</f>
        <v>0</v>
      </c>
      <c r="E12" s="79">
        <f>SUMIF('Astrid-May Grima'!$D$23:$D$43,A12,'Astrid-May Grima'!$M$23:$M$43)</f>
        <v>3</v>
      </c>
      <c r="F12" s="79">
        <f>SUMIF('Farrugia Frendo C.'!$D$23:$D$43,A12,'Farrugia Frendo C.'!$M$23:$M$43)</f>
        <v>6</v>
      </c>
      <c r="G12" s="79">
        <f>SUMIF('Micallef Stafrace Y.'!$D$23:$D$43,A12,'Micallef Stafrace Y.'!$M$23:$M$43)</f>
        <v>1</v>
      </c>
      <c r="H12" s="79">
        <f>SUMIF('Demicoli A.'!$D$23:$D$43,A12,'Demicoli A.'!$M$23:$M$43)</f>
        <v>0</v>
      </c>
      <c r="I12" s="79">
        <f>SUMIF('Farrugia M.'!$D$23:$D$43,A12,'Farrugia M.'!$M$23:$M$43)</f>
        <v>7</v>
      </c>
      <c r="J12" s="79">
        <f>SUMIF('Nadine Lia'!$D$23:$D$43,A12,'Nadine Lia'!$M$23:$M$43)</f>
        <v>0</v>
      </c>
      <c r="K12" s="79">
        <f>SUMIF('Simone Grech'!$D$23:$D$43,A12,'Simone Grech'!$M$23:$M$43)</f>
        <v>0</v>
      </c>
      <c r="L12" s="79">
        <f>SUMIF('Camilleri N.'!$D$23:$D$43,A12,'Camilleri N.'!$M$23:$M$43)</f>
        <v>1</v>
      </c>
      <c r="M12" s="79">
        <f>SUMIF('J. Mifsud'!$D$23:$D$43,A12,'J. Mifsud'!$M$23:$M$43)</f>
        <v>4</v>
      </c>
      <c r="N12" s="79">
        <f>SUMIF('Clarke D.'!$D$23:$D$43,A12,'Clarke D.'!$M$23:$M$43)</f>
        <v>6</v>
      </c>
      <c r="O12" s="79">
        <f>SUMIF('Farrugia I.'!$D$23:$D$43,A12,'Farrugia I.'!$M$23:$M$43)</f>
        <v>4</v>
      </c>
      <c r="P12" s="79">
        <f>SUMIF('M. Vella'!$D$23:$D$43,A12,'M. Vella'!$M$23:$M$43)</f>
        <v>0</v>
      </c>
      <c r="Q12" s="79">
        <f>SUMIF('Stafrace Zammit C.'!$D$23:$D$43,A12,'Stafrace Zammit C.'!$M$23:$M$43)</f>
        <v>6</v>
      </c>
      <c r="R12" s="79">
        <f>SUMIF('Victor George Axiaq'!$D$23:$D$43,A12,'Victor George Axiaq'!$M$23:$M$43)</f>
        <v>2</v>
      </c>
      <c r="S12" s="79">
        <f>SUMIF('mag. 3'!$D$23:$D$43,A12,'mag. 3'!$M$23:$M$43)</f>
        <v>0</v>
      </c>
      <c r="T12" s="79">
        <f>SUMIF('Galea Sciberras N.'!$D$23:$D$43,A12,'Galea Sciberras N.'!$M$23:$M$43)</f>
        <v>0</v>
      </c>
      <c r="U12" s="79">
        <f>SUMIF('Bugeja A.'!$D$23:$D$43,A12,'Bugeja A.'!$M$23:$M$43)</f>
        <v>0</v>
      </c>
      <c r="V12" s="79">
        <f>SUMIF('Galea C.'!$D$23:$D$43,A12,'Galea C.'!$M$23:$M$43)</f>
        <v>2</v>
      </c>
      <c r="W12" s="79">
        <f>SUMIF('Frendo Dimech D.'!$D$23:$D$43,A12,'Frendo Dimech D.'!$M$23:$M$43)</f>
        <v>3</v>
      </c>
      <c r="X12" s="92">
        <f>SUMIF('Rachel Montebello'!$D$23:$D$43,A12,'Rachel Montebello'!$M$23:$M$43)</f>
        <v>1</v>
      </c>
      <c r="Y12" s="125">
        <f t="shared" si="0"/>
        <v>58</v>
      </c>
      <c r="Z12" s="95">
        <f t="shared" si="1"/>
        <v>0.4496124031007752</v>
      </c>
      <c r="AA12" s="96">
        <f>SUM(Y10:Y12)</f>
        <v>105</v>
      </c>
      <c r="AB12" s="97">
        <f>AA12/$Y$31</f>
        <v>0.813953488372093</v>
      </c>
    </row>
    <row r="13" spans="1:28" ht="15.75" customHeight="1">
      <c r="A13" s="76" t="s">
        <v>8</v>
      </c>
      <c r="B13" s="77">
        <f>SUMIF('J. Demicoli'!$D$23:$D$43,A13,'J. Demicoli'!$M$23:$M$43)</f>
        <v>0</v>
      </c>
      <c r="C13" s="78">
        <f>SUMIF('Vella G.'!$D$23:$D$43,A13,'Vella G.'!$M$23:$M$43)</f>
        <v>0</v>
      </c>
      <c r="D13" s="78">
        <f>SUMIF('Depasquale F.'!$D$23:$D$43,A13,'Depasquale F.'!$M$23:$M$43)</f>
        <v>0</v>
      </c>
      <c r="E13" s="78">
        <f>SUMIF('Astrid-May Grima'!$D$23:$D$43,A13,'Astrid-May Grima'!$M$23:$M$43)</f>
        <v>0</v>
      </c>
      <c r="F13" s="78">
        <f>SUMIF('Farrugia Frendo C.'!$D$23:$D$43,A13,'Farrugia Frendo C.'!$M$23:$M$43)</f>
        <v>0</v>
      </c>
      <c r="G13" s="78">
        <f>SUMIF('Micallef Stafrace Y.'!$D$23:$D$43,A13,'Micallef Stafrace Y.'!$M$23:$M$43)</f>
        <v>0</v>
      </c>
      <c r="H13" s="78">
        <f>SUMIF('Demicoli A.'!$D$23:$D$43,A13,'Demicoli A.'!$M$23:$M$43)</f>
        <v>0</v>
      </c>
      <c r="I13" s="78">
        <f>SUMIF('Farrugia M.'!$D$23:$D$43,A13,'Farrugia M.'!$M$23:$M$43)</f>
        <v>0</v>
      </c>
      <c r="J13" s="78">
        <f>SUMIF('Nadine Lia'!$D$23:$D$43,A13,'Nadine Lia'!$M$23:$M$43)</f>
        <v>0</v>
      </c>
      <c r="K13" s="78">
        <f>SUMIF('Simone Grech'!$D$23:$D$43,A13,'Simone Grech'!$M$23:$M$43)</f>
        <v>0</v>
      </c>
      <c r="L13" s="78">
        <f>SUMIF('Camilleri N.'!$D$23:$D$43,A13,'Camilleri N.'!$M$23:$M$43)</f>
        <v>0</v>
      </c>
      <c r="M13" s="78">
        <f>SUMIF('J. Mifsud'!$D$23:$D$43,A13,'J. Mifsud'!$M$23:$M$43)</f>
        <v>0</v>
      </c>
      <c r="N13" s="78">
        <f>SUMIF('Clarke D.'!$D$23:$D$43,A13,'Clarke D.'!$M$23:$M$43)</f>
        <v>0</v>
      </c>
      <c r="O13" s="78">
        <f>SUMIF('Farrugia I.'!$D$23:$D$43,A13,'Farrugia I.'!$M$23:$M$43)</f>
        <v>0</v>
      </c>
      <c r="P13" s="78">
        <f>SUMIF('M. Vella'!$D$23:$D$43,A13,'M. Vella'!$M$23:$M$43)</f>
        <v>0</v>
      </c>
      <c r="Q13" s="78">
        <f>SUMIF('Stafrace Zammit C.'!$D$23:$D$43,A13,'Stafrace Zammit C.'!$M$23:$M$43)</f>
        <v>0</v>
      </c>
      <c r="R13" s="78">
        <f>SUMIF('Victor George Axiaq'!$D$23:$D$43,A13,'Victor George Axiaq'!$M$23:$M$43)</f>
        <v>0</v>
      </c>
      <c r="S13" s="78">
        <f>SUMIF('mag. 3'!$D$23:$D$43,A13,'mag. 3'!$M$23:$M$43)</f>
        <v>0</v>
      </c>
      <c r="T13" s="78">
        <f>SUMIF('Galea Sciberras N.'!$D$23:$D$43,A13,'Galea Sciberras N.'!$M$23:$M$43)</f>
        <v>0</v>
      </c>
      <c r="U13" s="78">
        <f>SUMIF('Bugeja A.'!$D$23:$D$43,A13,'Bugeja A.'!$M$23:$M$43)</f>
        <v>0</v>
      </c>
      <c r="V13" s="78">
        <f>SUMIF('Galea C.'!$D$23:$D$43,A13,'Galea C.'!$M$23:$M$43)</f>
        <v>0</v>
      </c>
      <c r="W13" s="78">
        <f>SUMIF('Frendo Dimech D.'!$D$23:$D$43,A13,'Frendo Dimech D.'!$M$23:$M$43)</f>
        <v>0</v>
      </c>
      <c r="X13" s="79">
        <f>SUMIF('Rachel Montebello'!$D$23:$D$43,A13,'Rachel Montebello'!$M$23:$M$43)</f>
        <v>0</v>
      </c>
      <c r="Y13" s="123">
        <f t="shared" si="0"/>
        <v>0</v>
      </c>
      <c r="Z13" s="81">
        <f t="shared" si="1"/>
        <v>0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Demicoli'!$M$23:$M$43)</f>
        <v>0</v>
      </c>
      <c r="C14" s="79">
        <f>SUMIF('Vella G.'!$D$23:$D$43,A14,'Vella G.'!$M$23:$M$43)</f>
        <v>0</v>
      </c>
      <c r="D14" s="79">
        <f>SUMIF('Depasquale F.'!$D$23:$D$43,A14,'Depasquale F.'!$M$23:$M$43)</f>
        <v>0</v>
      </c>
      <c r="E14" s="79">
        <f>SUMIF('Astrid-May Grima'!$D$23:$D$43,A14,'Astrid-May Grima'!$M$23:$M$43)</f>
        <v>0</v>
      </c>
      <c r="F14" s="79">
        <f>SUMIF('Farrugia Frendo C.'!$D$23:$D$43,A14,'Farrugia Frendo C.'!$M$23:$M$43)</f>
        <v>0</v>
      </c>
      <c r="G14" s="79">
        <f>SUMIF('Micallef Stafrace Y.'!$D$23:$D$43,A14,'Micallef Stafrace Y.'!$M$23:$M$43)</f>
        <v>0</v>
      </c>
      <c r="H14" s="79">
        <f>SUMIF('Demicoli A.'!$D$23:$D$43,A14,'Demicoli A.'!$M$23:$M$43)</f>
        <v>0</v>
      </c>
      <c r="I14" s="79">
        <f>SUMIF('Farrugia M.'!$D$23:$D$43,A14,'Farrugia M.'!$M$23:$M$43)</f>
        <v>0</v>
      </c>
      <c r="J14" s="79">
        <f>SUMIF('Nadine Lia'!$D$23:$D$43,A14,'Nadine Lia'!$M$23:$M$43)</f>
        <v>0</v>
      </c>
      <c r="K14" s="79">
        <f>SUMIF('Simone Grech'!$D$23:$D$43,A14,'Simone Grech'!$M$23:$M$43)</f>
        <v>0</v>
      </c>
      <c r="L14" s="79">
        <f>SUMIF('Camilleri N.'!$D$23:$D$43,A14,'Camilleri N.'!$M$23:$M$43)</f>
        <v>0</v>
      </c>
      <c r="M14" s="79">
        <f>SUMIF('J. Mifsud'!$D$23:$D$43,A14,'J. Mifsud'!$M$23:$M$43)</f>
        <v>0</v>
      </c>
      <c r="N14" s="79">
        <f>SUMIF('Clarke D.'!$D$23:$D$43,A14,'Clarke D.'!$M$23:$M$43)</f>
        <v>0</v>
      </c>
      <c r="O14" s="79">
        <f>SUMIF('Farrugia I.'!$D$23:$D$43,A14,'Farrugia I.'!$M$23:$M$43)</f>
        <v>0</v>
      </c>
      <c r="P14" s="79">
        <f>SUMIF('M. Vella'!$D$23:$D$43,A14,'M. Vella'!$M$23:$M$43)</f>
        <v>0</v>
      </c>
      <c r="Q14" s="79">
        <f>SUMIF('Stafrace Zammit C.'!$D$23:$D$43,A14,'Stafrace Zammit C.'!$M$23:$M$43)</f>
        <v>0</v>
      </c>
      <c r="R14" s="79">
        <f>SUMIF('Victor George Axiaq'!$D$23:$D$43,A14,'Victor George Axiaq'!$M$23:$M$43)</f>
        <v>0</v>
      </c>
      <c r="S14" s="79">
        <f>SUMIF('mag. 3'!$D$23:$D$43,A14,'mag. 3'!$M$23:$M$43)</f>
        <v>0</v>
      </c>
      <c r="T14" s="79">
        <f>SUMIF('Galea Sciberras N.'!$D$23:$D$43,A14,'Galea Sciberras N.'!$M$23:$M$43)</f>
        <v>0</v>
      </c>
      <c r="U14" s="79">
        <f>SUMIF('Bugeja A.'!$D$23:$D$43,A14,'Bugeja A.'!$M$23:$M$43)</f>
        <v>0</v>
      </c>
      <c r="V14" s="79">
        <f>SUMIF('Galea C.'!$D$23:$D$43,A14,'Galea C.'!$M$23:$M$43)</f>
        <v>0</v>
      </c>
      <c r="W14" s="79">
        <f>SUMIF('Frendo Dimech D.'!$D$23:$D$43,A14,'Frendo Dimech D.'!$M$23:$M$43)</f>
        <v>0</v>
      </c>
      <c r="X14" s="79">
        <f>SUMIF('Rachel Montebello'!$D$23:$D$43,A14,'Rachel Montebello'!$M$23:$M$43)</f>
        <v>0</v>
      </c>
      <c r="Y14" s="124">
        <f t="shared" si="0"/>
        <v>0</v>
      </c>
      <c r="Z14" s="87">
        <f t="shared" si="1"/>
        <v>0</v>
      </c>
      <c r="AA14" s="88"/>
      <c r="AB14" s="89"/>
    </row>
    <row r="15" spans="1:28" ht="15.75" customHeight="1">
      <c r="A15" s="90" t="s">
        <v>34</v>
      </c>
      <c r="B15" s="85">
        <f>SUMIF('J. Demicoli'!$D$23:$D$43,A15,'J. Demicoli'!$M$23:$M$43)</f>
        <v>0</v>
      </c>
      <c r="C15" s="79">
        <f>SUMIF('Vella G.'!$D$23:$D$43,A15,'Vella G.'!$M$23:$M$43)</f>
        <v>0</v>
      </c>
      <c r="D15" s="79">
        <f>SUMIF('Depasquale F.'!$D$23:$D$43,A15,'Depasquale F.'!$M$23:$M$43)</f>
        <v>0</v>
      </c>
      <c r="E15" s="79">
        <f>SUMIF('Astrid-May Grima'!$D$23:$D$43,A15,'Astrid-May Grima'!$M$23:$M$43)</f>
        <v>0</v>
      </c>
      <c r="F15" s="79">
        <f>SUMIF('Farrugia Frendo C.'!$D$23:$D$43,A15,'Farrugia Frendo C.'!$M$23:$M$43)</f>
        <v>0</v>
      </c>
      <c r="G15" s="79">
        <f>SUMIF('Micallef Stafrace Y.'!$D$23:$D$43,A15,'Micallef Stafrace Y.'!$M$23:$M$43)</f>
        <v>0</v>
      </c>
      <c r="H15" s="79">
        <f>SUMIF('Demicoli A.'!$D$23:$D$43,A15,'Demicoli A.'!$M$23:$M$43)</f>
        <v>0</v>
      </c>
      <c r="I15" s="79">
        <f>SUMIF('Farrugia M.'!$D$23:$D$43,A15,'Farrugia M.'!$M$23:$M$43)</f>
        <v>0</v>
      </c>
      <c r="J15" s="79">
        <f>SUMIF('Nadine Lia'!$D$23:$D$43,A15,'Nadine Lia'!$M$23:$M$43)</f>
        <v>0</v>
      </c>
      <c r="K15" s="79">
        <f>SUMIF('Simone Grech'!$D$23:$D$43,A15,'Simone Grech'!$M$23:$M$43)</f>
        <v>0</v>
      </c>
      <c r="L15" s="79">
        <f>SUMIF('Camilleri N.'!$D$23:$D$43,A15,'Camilleri N.'!$M$23:$M$43)</f>
        <v>0</v>
      </c>
      <c r="M15" s="79">
        <f>SUMIF('J. Mifsud'!$D$23:$D$43,A15,'J. Mifsud'!$M$23:$M$43)</f>
        <v>0</v>
      </c>
      <c r="N15" s="79">
        <f>SUMIF('Clarke D.'!$D$23:$D$43,A15,'Clarke D.'!$M$23:$M$43)</f>
        <v>0</v>
      </c>
      <c r="O15" s="79">
        <f>SUMIF('Farrugia I.'!$D$23:$D$43,A15,'Farrugia I.'!$M$23:$M$43)</f>
        <v>0</v>
      </c>
      <c r="P15" s="79">
        <f>SUMIF('M. Vella'!$D$23:$D$43,A15,'M. Vella'!$M$23:$M$43)</f>
        <v>0</v>
      </c>
      <c r="Q15" s="79">
        <f>SUMIF('Stafrace Zammit C.'!$D$23:$D$43,A15,'Stafrace Zammit C.'!$M$23:$M$43)</f>
        <v>0</v>
      </c>
      <c r="R15" s="79">
        <f>SUMIF('Victor George Axiaq'!$D$23:$D$43,A15,'Victor George Axiaq'!$M$23:$M$43)</f>
        <v>0</v>
      </c>
      <c r="S15" s="79">
        <f>SUMIF('mag. 3'!$D$23:$D$43,A15,'mag. 3'!$M$23:$M$43)</f>
        <v>0</v>
      </c>
      <c r="T15" s="79">
        <f>SUMIF('Galea Sciberras N.'!$D$23:$D$43,A15,'Galea Sciberras N.'!$M$23:$M$43)</f>
        <v>0</v>
      </c>
      <c r="U15" s="79">
        <f>SUMIF('Bugeja A.'!$D$23:$D$43,A15,'Bugeja A.'!$M$23:$M$43)</f>
        <v>0</v>
      </c>
      <c r="V15" s="79">
        <f>SUMIF('Galea C.'!$D$23:$D$43,A15,'Galea C.'!$M$23:$M$43)</f>
        <v>0</v>
      </c>
      <c r="W15" s="79">
        <f>SUMIF('Frendo Dimech D.'!$D$23:$D$43,A15,'Frendo Dimech D.'!$M$23:$M$43)</f>
        <v>0</v>
      </c>
      <c r="X15" s="92">
        <f>SUMIF('Rachel Montebello'!$D$23:$D$43,A15,'Rachel Montebello'!$M$23:$M$43)</f>
        <v>0</v>
      </c>
      <c r="Y15" s="125">
        <f t="shared" si="0"/>
        <v>0</v>
      </c>
      <c r="Z15" s="95">
        <f t="shared" si="1"/>
        <v>0</v>
      </c>
      <c r="AA15" s="96">
        <f>SUM(Y13:Y15)</f>
        <v>0</v>
      </c>
      <c r="AB15" s="97">
        <f>AA15/$Y$31</f>
        <v>0</v>
      </c>
    </row>
    <row r="16" spans="1:28" ht="15.75" customHeight="1">
      <c r="A16" s="76" t="s">
        <v>9</v>
      </c>
      <c r="B16" s="77">
        <f>SUMIF('J. Demicoli'!$D$23:$D$43,A16,'J. Demicoli'!$M$23:$M$43)</f>
        <v>0</v>
      </c>
      <c r="C16" s="78">
        <f>SUMIF('Vella G.'!$D$23:$D$43,A16,'Vella G.'!$M$23:$M$43)</f>
        <v>0</v>
      </c>
      <c r="D16" s="78">
        <f>SUMIF('Depasquale F.'!$D$23:$D$43,A16,'Depasquale F.'!$M$23:$M$43)</f>
        <v>0</v>
      </c>
      <c r="E16" s="78">
        <f>SUMIF('Astrid-May Grima'!$D$23:$D$43,A16,'Astrid-May Grima'!$M$23:$M$43)</f>
        <v>0</v>
      </c>
      <c r="F16" s="78">
        <f>SUMIF('Farrugia Frendo C.'!$D$23:$D$43,A16,'Farrugia Frendo C.'!$M$23:$M$43)</f>
        <v>0</v>
      </c>
      <c r="G16" s="78">
        <f>SUMIF('Micallef Stafrace Y.'!$D$23:$D$43,A16,'Micallef Stafrace Y.'!$M$23:$M$43)</f>
        <v>0</v>
      </c>
      <c r="H16" s="78">
        <f>SUMIF('Demicoli A.'!$D$23:$D$43,A16,'Demicoli A.'!$M$23:$M$43)</f>
        <v>0</v>
      </c>
      <c r="I16" s="78">
        <f>SUMIF('Farrugia M.'!$D$23:$D$43,A16,'Farrugia M.'!$M$23:$M$43)</f>
        <v>0</v>
      </c>
      <c r="J16" s="78">
        <f>SUMIF('Nadine Lia'!$D$23:$D$43,A16,'Nadine Lia'!$M$23:$M$43)</f>
        <v>0</v>
      </c>
      <c r="K16" s="78">
        <f>SUMIF('Simone Grech'!$D$23:$D$43,A16,'Simone Grech'!$M$23:$M$43)</f>
        <v>0</v>
      </c>
      <c r="L16" s="78">
        <f>SUMIF('Camilleri N.'!$D$23:$D$43,A16,'Camilleri N.'!$M$23:$M$43)</f>
        <v>0</v>
      </c>
      <c r="M16" s="78">
        <f>SUMIF('J. Mifsud'!$D$23:$D$43,A16,'J. Mifsud'!$M$23:$M$43)</f>
        <v>0</v>
      </c>
      <c r="N16" s="78">
        <f>SUMIF('Clarke D.'!$D$23:$D$43,A16,'Clarke D.'!$M$23:$M$43)</f>
        <v>0</v>
      </c>
      <c r="O16" s="78">
        <f>SUMIF('Farrugia I.'!$D$23:$D$43,A16,'Farrugia I.'!$M$23:$M$43)</f>
        <v>0</v>
      </c>
      <c r="P16" s="78">
        <f>SUMIF('M. Vella'!$D$23:$D$43,A16,'M. Vella'!$M$23:$M$43)</f>
        <v>0</v>
      </c>
      <c r="Q16" s="78">
        <f>SUMIF('Stafrace Zammit C.'!$D$23:$D$43,A16,'Stafrace Zammit C.'!$M$23:$M$43)</f>
        <v>0</v>
      </c>
      <c r="R16" s="78">
        <f>SUMIF('Victor George Axiaq'!$D$23:$D$43,A16,'Victor George Axiaq'!$M$23:$M$43)</f>
        <v>0</v>
      </c>
      <c r="S16" s="78">
        <f>SUMIF('mag. 3'!$D$23:$D$43,A16,'mag. 3'!$M$23:$M$43)</f>
        <v>0</v>
      </c>
      <c r="T16" s="78">
        <f>SUMIF('Galea Sciberras N.'!$D$23:$D$43,A16,'Galea Sciberras N.'!$M$23:$M$43)</f>
        <v>0</v>
      </c>
      <c r="U16" s="78">
        <f>SUMIF('Bugeja A.'!$D$23:$D$43,A16,'Bugeja A.'!$M$23:$M$43)</f>
        <v>0</v>
      </c>
      <c r="V16" s="78">
        <f>SUMIF('Galea C.'!$D$23:$D$43,A16,'Galea C.'!$M$23:$M$43)</f>
        <v>0</v>
      </c>
      <c r="W16" s="78">
        <f>SUMIF('Frendo Dimech D.'!$D$23:$D$43,A16,'Frendo Dimech D.'!$M$23:$M$43)</f>
        <v>0</v>
      </c>
      <c r="X16" s="79">
        <f>SUMIF('Rachel Montebello'!$D$23:$D$43,A16,'Rachel Montebello'!$M$23:$M$43)</f>
        <v>0</v>
      </c>
      <c r="Y16" s="123">
        <f t="shared" si="0"/>
        <v>0</v>
      </c>
      <c r="Z16" s="81">
        <f t="shared" si="1"/>
        <v>0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Demicoli'!$M$23:$M$43)</f>
        <v>0</v>
      </c>
      <c r="C17" s="79">
        <f>SUMIF('Vella G.'!$D$23:$D$43,A17,'Vella G.'!$M$23:$M$43)</f>
        <v>0</v>
      </c>
      <c r="D17" s="79">
        <f>SUMIF('Depasquale F.'!$D$23:$D$43,A17,'Depasquale F.'!$M$23:$M$43)</f>
        <v>0</v>
      </c>
      <c r="E17" s="79">
        <f>SUMIF('Astrid-May Grima'!$D$23:$D$43,A17,'Astrid-May Grima'!$M$23:$M$43)</f>
        <v>0</v>
      </c>
      <c r="F17" s="79">
        <f>SUMIF('Farrugia Frendo C.'!$D$23:$D$43,A17,'Farrugia Frendo C.'!$M$23:$M$43)</f>
        <v>0</v>
      </c>
      <c r="G17" s="79">
        <f>SUMIF('Micallef Stafrace Y.'!$D$23:$D$43,A17,'Micallef Stafrace Y.'!$M$23:$M$43)</f>
        <v>0</v>
      </c>
      <c r="H17" s="79">
        <f>SUMIF('Demicoli A.'!$D$23:$D$43,A17,'Demicoli A.'!$M$23:$M$43)</f>
        <v>0</v>
      </c>
      <c r="I17" s="79">
        <f>SUMIF('Farrugia M.'!$D$23:$D$43,A17,'Farrugia M.'!$M$23:$M$43)</f>
        <v>0</v>
      </c>
      <c r="J17" s="79">
        <f>SUMIF('Nadine Lia'!$D$23:$D$43,A17,'Nadine Lia'!$M$23:$M$43)</f>
        <v>0</v>
      </c>
      <c r="K17" s="79">
        <f>SUMIF('Simone Grech'!$D$23:$D$43,A17,'Simone Grech'!$M$23:$M$43)</f>
        <v>0</v>
      </c>
      <c r="L17" s="79">
        <f>SUMIF('Camilleri N.'!$D$23:$D$43,A17,'Camilleri N.'!$M$23:$M$43)</f>
        <v>0</v>
      </c>
      <c r="M17" s="79">
        <f>SUMIF('J. Mifsud'!$D$23:$D$43,A17,'J. Mifsud'!$M$23:$M$43)</f>
        <v>0</v>
      </c>
      <c r="N17" s="79">
        <f>SUMIF('Clarke D.'!$D$23:$D$43,A17,'Clarke D.'!$M$23:$M$43)</f>
        <v>0</v>
      </c>
      <c r="O17" s="79">
        <f>SUMIF('Farrugia I.'!$D$23:$D$43,A17,'Farrugia I.'!$M$23:$M$43)</f>
        <v>0</v>
      </c>
      <c r="P17" s="79">
        <f>SUMIF('M. Vella'!$D$23:$D$43,A17,'M. Vella'!$M$23:$M$43)</f>
        <v>0</v>
      </c>
      <c r="Q17" s="79">
        <f>SUMIF('Stafrace Zammit C.'!$D$23:$D$43,A17,'Stafrace Zammit C.'!$M$23:$M$43)</f>
        <v>0</v>
      </c>
      <c r="R17" s="79">
        <f>SUMIF('Victor George Axiaq'!$D$23:$D$43,A17,'Victor George Axiaq'!$M$23:$M$43)</f>
        <v>0</v>
      </c>
      <c r="S17" s="79">
        <f>SUMIF('mag. 3'!$D$23:$D$43,A17,'mag. 3'!$M$23:$M$43)</f>
        <v>0</v>
      </c>
      <c r="T17" s="79">
        <f>SUMIF('Galea Sciberras N.'!$D$23:$D$43,A17,'Galea Sciberras N.'!$M$23:$M$43)</f>
        <v>0</v>
      </c>
      <c r="U17" s="79">
        <f>SUMIF('Bugeja A.'!$D$23:$D$43,A17,'Bugeja A.'!$M$23:$M$43)</f>
        <v>0</v>
      </c>
      <c r="V17" s="79">
        <f>SUMIF('Galea C.'!$D$23:$D$43,A17,'Galea C.'!$M$23:$M$43)</f>
        <v>0</v>
      </c>
      <c r="W17" s="79">
        <f>SUMIF('Frendo Dimech D.'!$D$23:$D$43,A17,'Frendo Dimech D.'!$M$23:$M$43)</f>
        <v>0</v>
      </c>
      <c r="X17" s="79">
        <f>SUMIF('Rachel Montebello'!$D$23:$D$43,A17,'Rachel Montebello'!$M$23:$M$43)</f>
        <v>0</v>
      </c>
      <c r="Y17" s="124">
        <f t="shared" si="0"/>
        <v>0</v>
      </c>
      <c r="Z17" s="87">
        <f t="shared" si="1"/>
        <v>0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Demicoli'!$M$23:$M$43)</f>
        <v>0</v>
      </c>
      <c r="C18" s="79">
        <f>SUMIF('Vella G.'!$D$23:$D$43,A18,'Vella G.'!$M$23:$M$43)</f>
        <v>0</v>
      </c>
      <c r="D18" s="79">
        <f>SUMIF('Depasquale F.'!$D$23:$D$43,A18,'Depasquale F.'!$M$23:$M$43)</f>
        <v>0</v>
      </c>
      <c r="E18" s="79">
        <f>SUMIF('Astrid-May Grima'!$D$23:$D$43,A18,'Astrid-May Grima'!$M$23:$M$43)</f>
        <v>0</v>
      </c>
      <c r="F18" s="79">
        <f>SUMIF('Farrugia Frendo C.'!$D$23:$D$43,A18,'Farrugia Frendo C.'!$M$23:$M$43)</f>
        <v>0</v>
      </c>
      <c r="G18" s="79">
        <f>SUMIF('Micallef Stafrace Y.'!$D$23:$D$43,A18,'Micallef Stafrace Y.'!$M$23:$M$43)</f>
        <v>0</v>
      </c>
      <c r="H18" s="79">
        <f>SUMIF('Demicoli A.'!$D$23:$D$43,A18,'Demicoli A.'!$M$23:$M$43)</f>
        <v>0</v>
      </c>
      <c r="I18" s="79">
        <f>SUMIF('Farrugia M.'!$D$23:$D$43,A18,'Farrugia M.'!$M$23:$M$43)</f>
        <v>0</v>
      </c>
      <c r="J18" s="79">
        <f>SUMIF('Nadine Lia'!$D$23:$D$43,A18,'Nadine Lia'!$M$23:$M$43)</f>
        <v>0</v>
      </c>
      <c r="K18" s="79">
        <f>SUMIF('Simone Grech'!$D$23:$D$43,A18,'Simone Grech'!$M$23:$M$43)</f>
        <v>0</v>
      </c>
      <c r="L18" s="79">
        <f>SUMIF('Camilleri N.'!$D$23:$D$43,A18,'Camilleri N.'!$M$23:$M$43)</f>
        <v>0</v>
      </c>
      <c r="M18" s="79">
        <f>SUMIF('J. Mifsud'!$D$23:$D$43,A18,'J. Mifsud'!$M$23:$M$43)</f>
        <v>0</v>
      </c>
      <c r="N18" s="79">
        <f>SUMIF('Clarke D.'!$D$23:$D$43,A18,'Clarke D.'!$M$23:$M$43)</f>
        <v>0</v>
      </c>
      <c r="O18" s="79">
        <f>SUMIF('Farrugia I.'!$D$23:$D$43,A18,'Farrugia I.'!$M$23:$M$43)</f>
        <v>0</v>
      </c>
      <c r="P18" s="79">
        <f>SUMIF('M. Vella'!$D$23:$D$43,A18,'M. Vella'!$M$23:$M$43)</f>
        <v>0</v>
      </c>
      <c r="Q18" s="79">
        <f>SUMIF('Stafrace Zammit C.'!$D$23:$D$43,A18,'Stafrace Zammit C.'!$M$23:$M$43)</f>
        <v>0</v>
      </c>
      <c r="R18" s="79">
        <f>SUMIF('Victor George Axiaq'!$D$23:$D$43,A18,'Victor George Axiaq'!$M$23:$M$43)</f>
        <v>0</v>
      </c>
      <c r="S18" s="79">
        <f>SUMIF('mag. 3'!$D$23:$D$43,A18,'mag. 3'!$M$23:$M$43)</f>
        <v>0</v>
      </c>
      <c r="T18" s="79">
        <f>SUMIF('Galea Sciberras N.'!$D$23:$D$43,A18,'Galea Sciberras N.'!$M$23:$M$43)</f>
        <v>0</v>
      </c>
      <c r="U18" s="79">
        <f>SUMIF('Bugeja A.'!$D$23:$D$43,A18,'Bugeja A.'!$M$23:$M$43)</f>
        <v>0</v>
      </c>
      <c r="V18" s="79">
        <f>SUMIF('Galea C.'!$D$23:$D$43,A18,'Galea C.'!$M$23:$M$43)</f>
        <v>0</v>
      </c>
      <c r="W18" s="79">
        <f>SUMIF('Frendo Dimech D.'!$D$23:$D$43,A18,'Frendo Dimech D.'!$M$23:$M$43)</f>
        <v>0</v>
      </c>
      <c r="X18" s="79">
        <f>SUMIF('Rachel Montebello'!$D$23:$D$43,A18,'Rachel Montebello'!$M$23:$M$43)</f>
        <v>0</v>
      </c>
      <c r="Y18" s="124">
        <f t="shared" si="0"/>
        <v>0</v>
      </c>
      <c r="Z18" s="87">
        <f t="shared" si="1"/>
        <v>0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Demicoli'!$M$23:$M$43)</f>
        <v>0</v>
      </c>
      <c r="C19" s="79">
        <f>SUMIF('Vella G.'!$D$23:$D$43,A19,'Vella G.'!$M$23:$M$43)</f>
        <v>0</v>
      </c>
      <c r="D19" s="79">
        <f>SUMIF('Depasquale F.'!$D$23:$D$43,A19,'Depasquale F.'!$M$23:$M$43)</f>
        <v>0</v>
      </c>
      <c r="E19" s="79">
        <f>SUMIF('Astrid-May Grima'!$D$23:$D$43,A19,'Astrid-May Grima'!$M$23:$M$43)</f>
        <v>0</v>
      </c>
      <c r="F19" s="79">
        <f>SUMIF('Farrugia Frendo C.'!$D$23:$D$43,A19,'Farrugia Frendo C.'!$M$23:$M$43)</f>
        <v>0</v>
      </c>
      <c r="G19" s="79">
        <f>SUMIF('Micallef Stafrace Y.'!$D$23:$D$43,A19,'Micallef Stafrace Y.'!$M$23:$M$43)</f>
        <v>0</v>
      </c>
      <c r="H19" s="79">
        <f>SUMIF('Demicoli A.'!$D$23:$D$43,A19,'Demicoli A.'!$M$23:$M$43)</f>
        <v>0</v>
      </c>
      <c r="I19" s="79">
        <f>SUMIF('Farrugia M.'!$D$23:$D$43,A19,'Farrugia M.'!$M$23:$M$43)</f>
        <v>0</v>
      </c>
      <c r="J19" s="79">
        <f>SUMIF('Nadine Lia'!$D$23:$D$43,A19,'Nadine Lia'!$M$23:$M$43)</f>
        <v>0</v>
      </c>
      <c r="K19" s="79">
        <f>SUMIF('Simone Grech'!$D$23:$D$43,A19,'Simone Grech'!$M$23:$M$43)</f>
        <v>0</v>
      </c>
      <c r="L19" s="79">
        <f>SUMIF('Camilleri N.'!$D$23:$D$43,A19,'Camilleri N.'!$M$23:$M$43)</f>
        <v>0</v>
      </c>
      <c r="M19" s="79">
        <f>SUMIF('J. Mifsud'!$D$23:$D$43,A19,'J. Mifsud'!$M$23:$M$43)</f>
        <v>0</v>
      </c>
      <c r="N19" s="79">
        <f>SUMIF('Clarke D.'!$D$23:$D$43,A19,'Clarke D.'!$M$23:$M$43)</f>
        <v>0</v>
      </c>
      <c r="O19" s="79">
        <f>SUMIF('Farrugia I.'!$D$23:$D$43,A19,'Farrugia I.'!$M$23:$M$43)</f>
        <v>0</v>
      </c>
      <c r="P19" s="79">
        <f>SUMIF('M. Vella'!$D$23:$D$43,A19,'M. Vella'!$M$23:$M$43)</f>
        <v>0</v>
      </c>
      <c r="Q19" s="79">
        <f>SUMIF('Stafrace Zammit C.'!$D$23:$D$43,A19,'Stafrace Zammit C.'!$M$23:$M$43)</f>
        <v>0</v>
      </c>
      <c r="R19" s="79">
        <f>SUMIF('Victor George Axiaq'!$D$23:$D$43,A19,'Victor George Axiaq'!$M$23:$M$43)</f>
        <v>0</v>
      </c>
      <c r="S19" s="79">
        <f>SUMIF('mag. 3'!$D$23:$D$43,A19,'mag. 3'!$M$23:$M$43)</f>
        <v>0</v>
      </c>
      <c r="T19" s="79">
        <f>SUMIF('Galea Sciberras N.'!$D$23:$D$43,A19,'Galea Sciberras N.'!$M$23:$M$43)</f>
        <v>0</v>
      </c>
      <c r="U19" s="79">
        <f>SUMIF('Bugeja A.'!$D$23:$D$43,A19,'Bugeja A.'!$M$23:$M$43)</f>
        <v>0</v>
      </c>
      <c r="V19" s="79">
        <f>SUMIF('Galea C.'!$D$23:$D$43,A19,'Galea C.'!$M$23:$M$43)</f>
        <v>0</v>
      </c>
      <c r="W19" s="79">
        <f>SUMIF('Frendo Dimech D.'!$D$23:$D$43,A19,'Frendo Dimech D.'!$M$23:$M$43)</f>
        <v>0</v>
      </c>
      <c r="X19" s="79">
        <f>SUMIF('Rachel Montebello'!$D$23:$D$43,A19,'Rachel Montebello'!$M$23:$M$43)</f>
        <v>0</v>
      </c>
      <c r="Y19" s="124">
        <f t="shared" si="0"/>
        <v>0</v>
      </c>
      <c r="Z19" s="87">
        <f t="shared" si="1"/>
        <v>0</v>
      </c>
      <c r="AA19" s="88"/>
      <c r="AB19" s="89"/>
    </row>
    <row r="20" spans="1:28" ht="15.75" customHeight="1">
      <c r="A20" s="90" t="s">
        <v>38</v>
      </c>
      <c r="B20" s="85">
        <f>SUMIF('J. Demicoli'!$D$23:$D$43,A20,'J. Demicoli'!$M$23:$M$43)</f>
        <v>0</v>
      </c>
      <c r="C20" s="79">
        <f>SUMIF('Vella G.'!$D$23:$D$43,A20,'Vella G.'!$M$23:$M$43)</f>
        <v>0</v>
      </c>
      <c r="D20" s="79">
        <f>SUMIF('Depasquale F.'!$D$23:$D$43,A20,'Depasquale F.'!$M$23:$M$43)</f>
        <v>0</v>
      </c>
      <c r="E20" s="79">
        <f>SUMIF('Astrid-May Grima'!$D$23:$D$43,A20,'Astrid-May Grima'!$M$23:$M$43)</f>
        <v>0</v>
      </c>
      <c r="F20" s="79">
        <f>SUMIF('Farrugia Frendo C.'!$D$23:$D$43,A20,'Farrugia Frendo C.'!$M$23:$M$43)</f>
        <v>0</v>
      </c>
      <c r="G20" s="79">
        <f>SUMIF('Micallef Stafrace Y.'!$D$23:$D$43,A20,'Micallef Stafrace Y.'!$M$23:$M$43)</f>
        <v>0</v>
      </c>
      <c r="H20" s="79">
        <f>SUMIF('Demicoli A.'!$D$23:$D$43,A20,'Demicoli A.'!$M$23:$M$43)</f>
        <v>0</v>
      </c>
      <c r="I20" s="79">
        <f>SUMIF('Farrugia M.'!$D$23:$D$43,A20,'Farrugia M.'!$M$23:$M$43)</f>
        <v>0</v>
      </c>
      <c r="J20" s="79">
        <f>SUMIF('Nadine Lia'!$D$23:$D$43,A20,'Nadine Lia'!$M$23:$M$43)</f>
        <v>0</v>
      </c>
      <c r="K20" s="79">
        <f>SUMIF('Simone Grech'!$D$23:$D$43,A20,'Simone Grech'!$M$23:$M$43)</f>
        <v>0</v>
      </c>
      <c r="L20" s="79">
        <f>SUMIF('Camilleri N.'!$D$23:$D$43,A20,'Camilleri N.'!$M$23:$M$43)</f>
        <v>0</v>
      </c>
      <c r="M20" s="79">
        <f>SUMIF('J. Mifsud'!$D$23:$D$43,A20,'J. Mifsud'!$M$23:$M$43)</f>
        <v>0</v>
      </c>
      <c r="N20" s="79">
        <f>SUMIF('Clarke D.'!$D$23:$D$43,A20,'Clarke D.'!$M$23:$M$43)</f>
        <v>0</v>
      </c>
      <c r="O20" s="79">
        <f>SUMIF('Farrugia I.'!$D$23:$D$43,A20,'Farrugia I.'!$M$23:$M$43)</f>
        <v>0</v>
      </c>
      <c r="P20" s="79">
        <f>SUMIF('M. Vella'!$D$23:$D$43,A20,'M. Vella'!$M$23:$M$43)</f>
        <v>0</v>
      </c>
      <c r="Q20" s="79">
        <f>SUMIF('Stafrace Zammit C.'!$D$23:$D$43,A20,'Stafrace Zammit C.'!$M$23:$M$43)</f>
        <v>0</v>
      </c>
      <c r="R20" s="79">
        <f>SUMIF('Victor George Axiaq'!$D$23:$D$43,A20,'Victor George Axiaq'!$M$23:$M$43)</f>
        <v>0</v>
      </c>
      <c r="S20" s="79">
        <f>SUMIF('mag. 3'!$D$23:$D$43,A20,'mag. 3'!$M$23:$M$43)</f>
        <v>0</v>
      </c>
      <c r="T20" s="79">
        <f>SUMIF('Galea Sciberras N.'!$D$23:$D$43,A20,'Galea Sciberras N.'!$M$23:$M$43)</f>
        <v>0</v>
      </c>
      <c r="U20" s="79">
        <f>SUMIF('Bugeja A.'!$D$23:$D$43,A20,'Bugeja A.'!$M$23:$M$43)</f>
        <v>0</v>
      </c>
      <c r="V20" s="79">
        <f>SUMIF('Galea C.'!$D$23:$D$43,A20,'Galea C.'!$M$23:$M$43)</f>
        <v>0</v>
      </c>
      <c r="W20" s="79">
        <f>SUMIF('Frendo Dimech D.'!$D$23:$D$43,A20,'Frendo Dimech D.'!$M$23:$M$43)</f>
        <v>0</v>
      </c>
      <c r="X20" s="92">
        <f>SUMIF('Rachel Montebello'!$D$23:$D$43,A20,'Rachel Montebello'!$M$23:$M$43)</f>
        <v>0</v>
      </c>
      <c r="Y20" s="125">
        <f t="shared" si="0"/>
        <v>0</v>
      </c>
      <c r="Z20" s="95">
        <f t="shared" si="1"/>
        <v>0</v>
      </c>
      <c r="AA20" s="96">
        <f>SUM(Y16:Y20)</f>
        <v>0</v>
      </c>
      <c r="AB20" s="97">
        <f>AA20/$Y$31</f>
        <v>0</v>
      </c>
    </row>
    <row r="21" spans="1:28" ht="15.75" customHeight="1">
      <c r="A21" s="76" t="s">
        <v>39</v>
      </c>
      <c r="B21" s="77">
        <f>SUMIF('J. Demicoli'!$D$23:$D$43,A21,'J. Demicoli'!$M$23:$M$43)</f>
        <v>0</v>
      </c>
      <c r="C21" s="78">
        <f>SUMIF('Vella G.'!$D$23:$D$43,A21,'Vella G.'!$M$23:$M$43)</f>
        <v>0</v>
      </c>
      <c r="D21" s="78">
        <f>SUMIF('Depasquale F.'!$D$23:$D$43,A21,'Depasquale F.'!$M$23:$M$43)</f>
        <v>0</v>
      </c>
      <c r="E21" s="78">
        <f>SUMIF('Astrid-May Grima'!$D$23:$D$43,A21,'Astrid-May Grima'!$M$23:$M$43)</f>
        <v>0</v>
      </c>
      <c r="F21" s="78">
        <f>SUMIF('Farrugia Frendo C.'!$D$23:$D$43,A21,'Farrugia Frendo C.'!$M$23:$M$43)</f>
        <v>0</v>
      </c>
      <c r="G21" s="78">
        <f>SUMIF('Micallef Stafrace Y.'!$D$23:$D$43,A21,'Micallef Stafrace Y.'!$M$23:$M$43)</f>
        <v>0</v>
      </c>
      <c r="H21" s="78">
        <f>SUMIF('Demicoli A.'!$D$23:$D$43,A21,'Demicoli A.'!$M$23:$M$43)</f>
        <v>0</v>
      </c>
      <c r="I21" s="78">
        <f>SUMIF('Farrugia M.'!$D$23:$D$43,A21,'Farrugia M.'!$M$23:$M$43)</f>
        <v>0</v>
      </c>
      <c r="J21" s="78">
        <f>SUMIF('Nadine Lia'!$D$23:$D$43,A21,'Nadine Lia'!$M$23:$M$43)</f>
        <v>0</v>
      </c>
      <c r="K21" s="78">
        <f>SUMIF('Simone Grech'!$D$23:$D$43,A21,'Simone Grech'!$M$23:$M$43)</f>
        <v>0</v>
      </c>
      <c r="L21" s="78">
        <f>SUMIF('Camilleri N.'!$D$23:$D$43,A21,'Camilleri N.'!$M$23:$M$43)</f>
        <v>0</v>
      </c>
      <c r="M21" s="78">
        <f>SUMIF('J. Mifsud'!$D$23:$D$43,A21,'J. Mifsud'!$M$23:$M$43)</f>
        <v>0</v>
      </c>
      <c r="N21" s="78">
        <f>SUMIF('Clarke D.'!$D$23:$D$43,A21,'Clarke D.'!$M$23:$M$43)</f>
        <v>0</v>
      </c>
      <c r="O21" s="78">
        <f>SUMIF('Farrugia I.'!$D$23:$D$43,A21,'Farrugia I.'!$M$23:$M$43)</f>
        <v>0</v>
      </c>
      <c r="P21" s="78">
        <f>SUMIF('M. Vella'!$D$23:$D$43,A21,'M. Vella'!$M$23:$M$43)</f>
        <v>0</v>
      </c>
      <c r="Q21" s="78">
        <f>SUMIF('Stafrace Zammit C.'!$D$23:$D$43,A21,'Stafrace Zammit C.'!$M$23:$M$43)</f>
        <v>0</v>
      </c>
      <c r="R21" s="78">
        <f>SUMIF('Victor George Axiaq'!$D$23:$D$43,A21,'Victor George Axiaq'!$M$23:$M$43)</f>
        <v>0</v>
      </c>
      <c r="S21" s="78">
        <f>SUMIF('mag. 3'!$D$23:$D$43,A21,'mag. 3'!$M$23:$M$43)</f>
        <v>0</v>
      </c>
      <c r="T21" s="78">
        <f>SUMIF('Galea Sciberras N.'!$D$23:$D$43,A21,'Galea Sciberras N.'!$M$23:$M$43)</f>
        <v>0</v>
      </c>
      <c r="U21" s="78">
        <f>SUMIF('Bugeja A.'!$D$23:$D$43,A21,'Bugeja A.'!$M$23:$M$43)</f>
        <v>0</v>
      </c>
      <c r="V21" s="78">
        <f>SUMIF('Galea C.'!$D$23:$D$43,A21,'Galea C.'!$M$23:$M$43)</f>
        <v>0</v>
      </c>
      <c r="W21" s="78">
        <f>SUMIF('Frendo Dimech D.'!$D$23:$D$43,A21,'Frendo Dimech D.'!$M$23:$M$43)</f>
        <v>0</v>
      </c>
      <c r="X21" s="79">
        <f>SUMIF('Rachel Montebello'!$D$23:$D$43,A21,'Rachel Montebello'!$M$23:$M$43)</f>
        <v>0</v>
      </c>
      <c r="Y21" s="123">
        <f t="shared" si="0"/>
        <v>0</v>
      </c>
      <c r="Z21" s="81">
        <f t="shared" si="1"/>
        <v>0</v>
      </c>
      <c r="AA21" s="82"/>
      <c r="AB21" s="83"/>
    </row>
    <row r="22" spans="1:28" ht="15.75" customHeight="1">
      <c r="A22" s="90" t="s">
        <v>40</v>
      </c>
      <c r="B22" s="85">
        <f>SUMIF('J. Demicoli'!$D$23:$D$43,A22,'J. Demicoli'!$M$23:$M$43)</f>
        <v>0</v>
      </c>
      <c r="C22" s="79">
        <f>SUMIF('Vella G.'!$D$23:$D$43,A22,'Vella G.'!$M$23:$M$43)</f>
        <v>0</v>
      </c>
      <c r="D22" s="79">
        <f>SUMIF('Depasquale F.'!$D$23:$D$43,A22,'Depasquale F.'!$M$23:$M$43)</f>
        <v>0</v>
      </c>
      <c r="E22" s="79">
        <f>SUMIF('Astrid-May Grima'!$D$23:$D$43,A22,'Astrid-May Grima'!$M$23:$M$43)</f>
        <v>0</v>
      </c>
      <c r="F22" s="79">
        <f>SUMIF('Farrugia Frendo C.'!$D$23:$D$43,A22,'Farrugia Frendo C.'!$M$23:$M$43)</f>
        <v>0</v>
      </c>
      <c r="G22" s="79">
        <f>SUMIF('Micallef Stafrace Y.'!$D$23:$D$43,A22,'Micallef Stafrace Y.'!$M$23:$M$43)</f>
        <v>0</v>
      </c>
      <c r="H22" s="79">
        <f>SUMIF('Demicoli A.'!$D$23:$D$43,A22,'Demicoli A.'!$M$23:$M$43)</f>
        <v>0</v>
      </c>
      <c r="I22" s="79">
        <f>SUMIF('Farrugia M.'!$D$23:$D$43,A22,'Farrugia M.'!$M$23:$M$43)</f>
        <v>0</v>
      </c>
      <c r="J22" s="79">
        <f>SUMIF('Nadine Lia'!$D$23:$D$43,A22,'Nadine Lia'!$M$23:$M$43)</f>
        <v>0</v>
      </c>
      <c r="K22" s="79">
        <f>SUMIF('Simone Grech'!$D$23:$D$43,A22,'Simone Grech'!$M$23:$M$43)</f>
        <v>1</v>
      </c>
      <c r="L22" s="79">
        <f>SUMIF('Camilleri N.'!$D$23:$D$43,A22,'Camilleri N.'!$M$23:$M$43)</f>
        <v>0</v>
      </c>
      <c r="M22" s="79">
        <f>SUMIF('J. Mifsud'!$D$23:$D$43,A22,'J. Mifsud'!$M$23:$M$43)</f>
        <v>0</v>
      </c>
      <c r="N22" s="79">
        <f>SUMIF('Clarke D.'!$D$23:$D$43,A22,'Clarke D.'!$M$23:$M$43)</f>
        <v>0</v>
      </c>
      <c r="O22" s="79">
        <f>SUMIF('Farrugia I.'!$D$23:$D$43,A22,'Farrugia I.'!$M$23:$M$43)</f>
        <v>0</v>
      </c>
      <c r="P22" s="79">
        <f>SUMIF('M. Vella'!$D$23:$D$43,A22,'M. Vella'!$M$23:$M$43)</f>
        <v>0</v>
      </c>
      <c r="Q22" s="79">
        <f>SUMIF('Stafrace Zammit C.'!$D$23:$D$43,A22,'Stafrace Zammit C.'!$M$23:$M$43)</f>
        <v>0</v>
      </c>
      <c r="R22" s="79">
        <f>SUMIF('Victor George Axiaq'!$D$23:$D$43,A22,'Victor George Axiaq'!$M$23:$M$43)</f>
        <v>0</v>
      </c>
      <c r="S22" s="79">
        <f>SUMIF('mag. 3'!$D$23:$D$43,A22,'mag. 3'!$M$23:$M$43)</f>
        <v>0</v>
      </c>
      <c r="T22" s="79">
        <f>SUMIF('Galea Sciberras N.'!$D$23:$D$43,A22,'Galea Sciberras N.'!$M$23:$M$43)</f>
        <v>0</v>
      </c>
      <c r="U22" s="79">
        <f>SUMIF('Bugeja A.'!$D$23:$D$43,A22,'Bugeja A.'!$M$23:$M$43)</f>
        <v>0</v>
      </c>
      <c r="V22" s="79">
        <f>SUMIF('Galea C.'!$D$23:$D$43,A22,'Galea C.'!$M$23:$M$43)</f>
        <v>0</v>
      </c>
      <c r="W22" s="79">
        <f>SUMIF('Frendo Dimech D.'!$D$23:$D$43,A22,'Frendo Dimech D.'!$M$23:$M$43)</f>
        <v>0</v>
      </c>
      <c r="X22" s="92">
        <f>SUMIF('Rachel Montebello'!$D$23:$D$43,A22,'Rachel Montebello'!$M$23:$M$43)</f>
        <v>0</v>
      </c>
      <c r="Y22" s="125">
        <f t="shared" si="0"/>
        <v>1</v>
      </c>
      <c r="Z22" s="95">
        <f t="shared" si="1"/>
        <v>0.007751937984496124</v>
      </c>
      <c r="AA22" s="96">
        <f>SUM(Y21:Y22)</f>
        <v>1</v>
      </c>
      <c r="AB22" s="97">
        <f aca="true" t="shared" si="2" ref="AB22:AB30">AA22/$Y$31</f>
        <v>0.007751937984496124</v>
      </c>
    </row>
    <row r="23" spans="1:28" ht="15.75" customHeight="1">
      <c r="A23" s="76" t="s">
        <v>20</v>
      </c>
      <c r="B23" s="98">
        <f>SUMIF('J. Demicoli'!$D$23:$D$43,A23,'J. Demicoli'!$M$23:$M$43)</f>
        <v>0</v>
      </c>
      <c r="C23" s="99">
        <f>SUMIF('Vella G.'!$D$23:$D$43,A23,'Vella G.'!$M$23:$M$43)</f>
        <v>0</v>
      </c>
      <c r="D23" s="99">
        <f>SUMIF('Depasquale F.'!$D$23:$D$43,A23,'Depasquale F.'!$M$23:$M$43)</f>
        <v>0</v>
      </c>
      <c r="E23" s="99">
        <f>SUMIF('Astrid-May Grima'!$D$23:$D$43,A23,'Astrid-May Grima'!$M$23:$M$43)</f>
        <v>0</v>
      </c>
      <c r="F23" s="99">
        <f>SUMIF('Farrugia Frendo C.'!$D$23:$D$43,A23,'Farrugia Frendo C.'!$M$23:$M$43)</f>
        <v>8</v>
      </c>
      <c r="G23" s="99">
        <f>SUMIF('Micallef Stafrace Y.'!$D$23:$D$43,A23,'Micallef Stafrace Y.'!$M$23:$M$43)</f>
        <v>0</v>
      </c>
      <c r="H23" s="99">
        <f>SUMIF('Demicoli A.'!$D$23:$D$43,A23,'Demicoli A.'!$M$23:$M$43)</f>
        <v>0</v>
      </c>
      <c r="I23" s="99">
        <f>SUMIF('Farrugia M.'!$D$23:$D$43,A23,'Farrugia M.'!$M$23:$M$43)</f>
        <v>0</v>
      </c>
      <c r="J23" s="99">
        <f>SUMIF('Nadine Lia'!$D$23:$D$43,A23,'Nadine Lia'!$M$23:$M$43)</f>
        <v>5</v>
      </c>
      <c r="K23" s="99">
        <f>SUMIF('Simone Grech'!$D$23:$D$43,A23,'Simone Grech'!$M$23:$M$43)</f>
        <v>0</v>
      </c>
      <c r="L23" s="99">
        <f>SUMIF('Camilleri N.'!$D$23:$D$43,A23,'Camilleri N.'!$M$23:$M$43)</f>
        <v>0</v>
      </c>
      <c r="M23" s="99">
        <f>SUMIF('J. Mifsud'!$D$23:$D$43,A23,'J. Mifsud'!$M$23:$M$43)</f>
        <v>0</v>
      </c>
      <c r="N23" s="99">
        <f>SUMIF('Clarke D.'!$D$23:$D$43,A23,'Clarke D.'!$M$23:$M$43)</f>
        <v>1</v>
      </c>
      <c r="O23" s="99">
        <f>SUMIF('Farrugia I.'!$D$23:$D$43,A23,'Farrugia I.'!$M$23:$M$43)</f>
        <v>0</v>
      </c>
      <c r="P23" s="99">
        <f>SUMIF('M. Vella'!$D$23:$D$43,A23,'M. Vella'!$M$23:$M$43)</f>
        <v>0</v>
      </c>
      <c r="Q23" s="99">
        <f>SUMIF('Stafrace Zammit C.'!$D$23:$D$43,A23,'Stafrace Zammit C.'!$M$23:$M$43)</f>
        <v>1</v>
      </c>
      <c r="R23" s="99">
        <f>SUMIF('Victor George Axiaq'!$D$23:$D$43,A23,'Victor George Axiaq'!$M$23:$M$43)</f>
        <v>0</v>
      </c>
      <c r="S23" s="99">
        <f>SUMIF('mag. 3'!$D$23:$D$43,A23,'mag. 3'!$M$23:$M$43)</f>
        <v>0</v>
      </c>
      <c r="T23" s="99">
        <f>SUMIF('Galea Sciberras N.'!$D$23:$D$43,A23,'Galea Sciberras N.'!$M$23:$M$43)</f>
        <v>0</v>
      </c>
      <c r="U23" s="99">
        <f>SUMIF('Bugeja A.'!$D$23:$D$43,A23,'Bugeja A.'!$M$23:$M$43)</f>
        <v>0</v>
      </c>
      <c r="V23" s="99">
        <f>SUMIF('Galea C.'!$D$23:$D$43,A23,'Galea C.'!$M$23:$M$43)</f>
        <v>1</v>
      </c>
      <c r="W23" s="99">
        <f>SUMIF('Frendo Dimech D.'!$D$23:$D$43,A23,'Frendo Dimech D.'!$M$23:$M$43)</f>
        <v>0</v>
      </c>
      <c r="X23" s="99">
        <f>SUMIF('Rachel Montebello'!$D$23:$D$43,A23,'Rachel Montebello'!$M$23:$M$43)</f>
        <v>0</v>
      </c>
      <c r="Y23" s="123">
        <f t="shared" si="0"/>
        <v>16</v>
      </c>
      <c r="Z23" s="101">
        <f t="shared" si="1"/>
        <v>0.12403100775193798</v>
      </c>
      <c r="AA23" s="102">
        <f aca="true" t="shared" si="3" ref="AA23:AA30">SUM(Y23)</f>
        <v>16</v>
      </c>
      <c r="AB23" s="103">
        <f t="shared" si="2"/>
        <v>0.12403100775193798</v>
      </c>
    </row>
    <row r="24" spans="1:28" ht="15.75" customHeight="1">
      <c r="A24" s="76" t="s">
        <v>62</v>
      </c>
      <c r="B24" s="98">
        <f>SUMIF('J. Demicoli'!$D$23:$D$43,A24,'J. Demicoli'!$M$23:$M$43)</f>
        <v>0</v>
      </c>
      <c r="C24" s="99">
        <f>SUMIF('Vella G.'!$D$23:$D$43,A24,'Vella G.'!$M$23:$M$43)</f>
        <v>0</v>
      </c>
      <c r="D24" s="99">
        <f>SUMIF('Depasquale F.'!$D$23:$D$43,A24,'Depasquale F.'!$M$23:$M$43)</f>
        <v>0</v>
      </c>
      <c r="E24" s="99">
        <f>SUMIF('Astrid-May Grima'!$D$23:$D$43,A24,'Astrid-May Grima'!$M$23:$M$43)</f>
        <v>0</v>
      </c>
      <c r="F24" s="99">
        <f>SUMIF('Farrugia Frendo C.'!$D$23:$D$43,A24,'Farrugia Frendo C.'!$M$23:$M$43)</f>
        <v>0</v>
      </c>
      <c r="G24" s="99">
        <f>SUMIF('Micallef Stafrace Y.'!$D$23:$D$43,A24,'Micallef Stafrace Y.'!$M$23:$M$43)</f>
        <v>0</v>
      </c>
      <c r="H24" s="99">
        <f>SUMIF('Demicoli A.'!$D$23:$D$43,A24,'Demicoli A.'!$M$23:$M$43)</f>
        <v>0</v>
      </c>
      <c r="I24" s="99">
        <f>SUMIF('Farrugia M.'!$D$23:$D$43,A24,'Farrugia M.'!$M$23:$M$43)</f>
        <v>0</v>
      </c>
      <c r="J24" s="99">
        <f>SUMIF('Nadine Lia'!$D$23:$D$43,A24,'Nadine Lia'!$M$23:$M$43)</f>
        <v>0</v>
      </c>
      <c r="K24" s="99">
        <f>SUMIF('Simone Grech'!$D$23:$D$43,A24,'Simone Grech'!$M$23:$M$43)</f>
        <v>0</v>
      </c>
      <c r="L24" s="99">
        <f>SUMIF('Camilleri N.'!$D$23:$D$43,A24,'Camilleri N.'!$M$23:$M$43)</f>
        <v>0</v>
      </c>
      <c r="M24" s="99">
        <f>SUMIF('J. Mifsud'!$D$23:$D$43,A24,'J. Mifsud'!$M$23:$M$43)</f>
        <v>0</v>
      </c>
      <c r="N24" s="99">
        <f>SUMIF('Clarke D.'!$D$23:$D$43,A24,'Clarke D.'!$M$23:$M$43)</f>
        <v>0</v>
      </c>
      <c r="O24" s="99">
        <f>SUMIF('Farrugia I.'!$D$23:$D$43,A24,'Farrugia I.'!$M$23:$M$43)</f>
        <v>0</v>
      </c>
      <c r="P24" s="99">
        <f>SUMIF('M. Vella'!$D$23:$D$43,A24,'M. Vella'!$M$23:$M$43)</f>
        <v>0</v>
      </c>
      <c r="Q24" s="99">
        <f>SUMIF('Stafrace Zammit C.'!$D$23:$D$43,A24,'Stafrace Zammit C.'!$M$23:$M$43)</f>
        <v>0</v>
      </c>
      <c r="R24" s="99">
        <f>SUMIF('Victor George Axiaq'!$D$23:$D$43,A24,'Victor George Axiaq'!$M$23:$M$43)</f>
        <v>0</v>
      </c>
      <c r="S24" s="99">
        <f>SUMIF('mag. 3'!$D$23:$D$43,A24,'mag. 3'!$M$23:$M$43)</f>
        <v>0</v>
      </c>
      <c r="T24" s="99">
        <f>SUMIF('Galea Sciberras N.'!$D$23:$D$43,A24,'Galea Sciberras N.'!$M$23:$M$43)</f>
        <v>0</v>
      </c>
      <c r="U24" s="99">
        <f>SUMIF('Bugeja A.'!$D$23:$D$43,A24,'Bugeja A.'!$M$23:$M$43)</f>
        <v>0</v>
      </c>
      <c r="V24" s="99">
        <f>SUMIF('Galea C.'!$D$23:$D$43,A24,'Galea C.'!$M$23:$M$43)</f>
        <v>0</v>
      </c>
      <c r="W24" s="99">
        <f>SUMIF('Frendo Dimech D.'!$D$23:$D$43,A24,'Frendo Dimech D.'!$M$23:$M$43)</f>
        <v>0</v>
      </c>
      <c r="X24" s="99">
        <f>SUMIF('Rachel Montebello'!$D$23:$D$43,A24,'Rachel Montebello'!$M$23:$M$43)</f>
        <v>0</v>
      </c>
      <c r="Y24" s="123">
        <f t="shared" si="0"/>
        <v>0</v>
      </c>
      <c r="Z24" s="101">
        <f t="shared" si="1"/>
        <v>0</v>
      </c>
      <c r="AA24" s="102">
        <f t="shared" si="3"/>
        <v>0</v>
      </c>
      <c r="AB24" s="103">
        <f t="shared" si="2"/>
        <v>0</v>
      </c>
    </row>
    <row r="25" spans="1:28" ht="15.75" customHeight="1">
      <c r="A25" s="76" t="s">
        <v>63</v>
      </c>
      <c r="B25" s="98">
        <f>SUMIF('J. Demicoli'!$D$23:$D$43,A25,'J. Demicoli'!$M$23:$M$43)</f>
        <v>0</v>
      </c>
      <c r="C25" s="99">
        <f>SUMIF('Vella G.'!$D$23:$D$43,A25,'Vella G.'!$M$23:$M$43)</f>
        <v>0</v>
      </c>
      <c r="D25" s="99">
        <f>SUMIF('Depasquale F.'!$D$23:$D$43,A25,'Depasquale F.'!$M$23:$M$43)</f>
        <v>0</v>
      </c>
      <c r="E25" s="99">
        <f>SUMIF('Astrid-May Grima'!$D$23:$D$43,A25,'Astrid-May Grima'!$M$23:$M$43)</f>
        <v>0</v>
      </c>
      <c r="F25" s="99">
        <f>SUMIF('Farrugia Frendo C.'!$D$23:$D$43,A25,'Farrugia Frendo C.'!$M$23:$M$43)</f>
        <v>0</v>
      </c>
      <c r="G25" s="99">
        <f>SUMIF('Micallef Stafrace Y.'!$D$23:$D$43,A25,'Micallef Stafrace Y.'!$M$23:$M$43)</f>
        <v>0</v>
      </c>
      <c r="H25" s="99">
        <f>SUMIF('Demicoli A.'!$D$23:$D$43,A25,'Demicoli A.'!$M$23:$M$43)</f>
        <v>0</v>
      </c>
      <c r="I25" s="99">
        <f>SUMIF('Farrugia M.'!$D$23:$D$43,A25,'Farrugia M.'!$M$23:$M$43)</f>
        <v>0</v>
      </c>
      <c r="J25" s="99">
        <f>SUMIF('Nadine Lia'!$D$23:$D$43,A25,'Nadine Lia'!$M$23:$M$43)</f>
        <v>0</v>
      </c>
      <c r="K25" s="99">
        <f>SUMIF('Simone Grech'!$D$23:$D$43,A25,'Simone Grech'!$M$23:$M$43)</f>
        <v>0</v>
      </c>
      <c r="L25" s="99">
        <f>SUMIF('Camilleri N.'!$D$23:$D$43,A25,'Camilleri N.'!$M$23:$M$43)</f>
        <v>0</v>
      </c>
      <c r="M25" s="99">
        <f>SUMIF('J. Mifsud'!$D$23:$D$43,A25,'J. Mifsud'!$M$23:$M$43)</f>
        <v>0</v>
      </c>
      <c r="N25" s="99">
        <f>SUMIF('Clarke D.'!$D$23:$D$43,A25,'Clarke D.'!$M$23:$M$43)</f>
        <v>0</v>
      </c>
      <c r="O25" s="99">
        <f>SUMIF('Farrugia I.'!$D$23:$D$43,A25,'Farrugia I.'!$M$23:$M$43)</f>
        <v>0</v>
      </c>
      <c r="P25" s="99">
        <f>SUMIF('M. Vella'!$D$23:$D$43,A25,'M. Vella'!$M$23:$M$43)</f>
        <v>0</v>
      </c>
      <c r="Q25" s="99">
        <f>SUMIF('Stafrace Zammit C.'!$D$23:$D$43,A25,'Stafrace Zammit C.'!$M$23:$M$43)</f>
        <v>0</v>
      </c>
      <c r="R25" s="99">
        <f>SUMIF('Victor George Axiaq'!$D$23:$D$43,A25,'Victor George Axiaq'!$M$23:$M$43)</f>
        <v>0</v>
      </c>
      <c r="S25" s="99">
        <f>SUMIF('mag. 3'!$D$23:$D$43,A25,'mag. 3'!$M$23:$M$43)</f>
        <v>0</v>
      </c>
      <c r="T25" s="99">
        <f>SUMIF('Galea Sciberras N.'!$D$23:$D$43,A25,'Galea Sciberras N.'!$M$23:$M$43)</f>
        <v>0</v>
      </c>
      <c r="U25" s="99">
        <f>SUMIF('Bugeja A.'!$D$23:$D$43,A25,'Bugeja A.'!$M$23:$M$43)</f>
        <v>0</v>
      </c>
      <c r="V25" s="99">
        <f>SUMIF('Galea C.'!$D$23:$D$43,A25,'Galea C.'!$M$23:$M$43)</f>
        <v>0</v>
      </c>
      <c r="W25" s="99">
        <f>SUMIF('Frendo Dimech D.'!$D$23:$D$43,A25,'Frendo Dimech D.'!$M$23:$M$43)</f>
        <v>0</v>
      </c>
      <c r="X25" s="99">
        <f>SUMIF('Rachel Montebello'!$D$23:$D$43,A25,'Rachel Montebello'!$M$23:$M$43)</f>
        <v>0</v>
      </c>
      <c r="Y25" s="123">
        <f t="shared" si="0"/>
        <v>0</v>
      </c>
      <c r="Z25" s="101">
        <f t="shared" si="1"/>
        <v>0</v>
      </c>
      <c r="AA25" s="102">
        <f t="shared" si="3"/>
        <v>0</v>
      </c>
      <c r="AB25" s="103">
        <f t="shared" si="2"/>
        <v>0</v>
      </c>
    </row>
    <row r="26" spans="1:28" ht="15.75" customHeight="1">
      <c r="A26" s="76" t="s">
        <v>64</v>
      </c>
      <c r="B26" s="98">
        <f>SUMIF('J. Demicoli'!$D$23:$D$43,A26,'J. Demicoli'!$M$23:$M$43)</f>
        <v>0</v>
      </c>
      <c r="C26" s="99">
        <f>SUMIF('Vella G.'!$D$23:$D$43,A26,'Vella G.'!$M$23:$M$43)</f>
        <v>0</v>
      </c>
      <c r="D26" s="99">
        <f>SUMIF('Depasquale F.'!$D$23:$D$43,A26,'Depasquale F.'!$M$23:$M$43)</f>
        <v>0</v>
      </c>
      <c r="E26" s="99">
        <f>SUMIF('Astrid-May Grima'!$D$23:$D$43,A26,'Astrid-May Grima'!$M$23:$M$43)</f>
        <v>0</v>
      </c>
      <c r="F26" s="99">
        <f>SUMIF('Farrugia Frendo C.'!$D$23:$D$43,A26,'Farrugia Frendo C.'!$M$23:$M$43)</f>
        <v>0</v>
      </c>
      <c r="G26" s="99">
        <f>SUMIF('Micallef Stafrace Y.'!$D$23:$D$43,A26,'Micallef Stafrace Y.'!$M$23:$M$43)</f>
        <v>0</v>
      </c>
      <c r="H26" s="99">
        <f>SUMIF('Demicoli A.'!$D$23:$D$43,A26,'Demicoli A.'!$M$23:$M$43)</f>
        <v>1</v>
      </c>
      <c r="I26" s="99">
        <f>SUMIF('Farrugia M.'!$D$23:$D$43,A26,'Farrugia M.'!$M$23:$M$43)</f>
        <v>0</v>
      </c>
      <c r="J26" s="99">
        <f>SUMIF('Nadine Lia'!$D$23:$D$43,A26,'Nadine Lia'!$M$23:$M$43)</f>
        <v>0</v>
      </c>
      <c r="K26" s="99">
        <f>SUMIF('Simone Grech'!$D$23:$D$43,A26,'Simone Grech'!$M$23:$M$43)</f>
        <v>0</v>
      </c>
      <c r="L26" s="99">
        <f>SUMIF('Camilleri N.'!$D$23:$D$43,A26,'Camilleri N.'!$M$23:$M$43)</f>
        <v>0</v>
      </c>
      <c r="M26" s="99">
        <f>SUMIF('J. Mifsud'!$D$23:$D$43,A26,'J. Mifsud'!$M$23:$M$43)</f>
        <v>0</v>
      </c>
      <c r="N26" s="99">
        <f>SUMIF('Clarke D.'!$D$23:$D$43,A26,'Clarke D.'!$M$23:$M$43)</f>
        <v>0</v>
      </c>
      <c r="O26" s="99">
        <f>SUMIF('Farrugia I.'!$D$23:$D$43,A26,'Farrugia I.'!$M$23:$M$43)</f>
        <v>0</v>
      </c>
      <c r="P26" s="99">
        <f>SUMIF('M. Vella'!$D$23:$D$43,A26,'M. Vella'!$M$23:$M$43)</f>
        <v>0</v>
      </c>
      <c r="Q26" s="99">
        <f>SUMIF('Stafrace Zammit C.'!$D$23:$D$43,A26,'Stafrace Zammit C.'!$M$23:$M$43)</f>
        <v>0</v>
      </c>
      <c r="R26" s="99">
        <f>SUMIF('Victor George Axiaq'!$D$23:$D$43,A26,'Victor George Axiaq'!$M$23:$M$43)</f>
        <v>0</v>
      </c>
      <c r="S26" s="99">
        <f>SUMIF('mag. 3'!$D$23:$D$43,A26,'mag. 3'!$M$23:$M$43)</f>
        <v>0</v>
      </c>
      <c r="T26" s="99">
        <f>SUMIF('Galea Sciberras N.'!$D$23:$D$43,A26,'Galea Sciberras N.'!$M$23:$M$43)</f>
        <v>0</v>
      </c>
      <c r="U26" s="99">
        <f>SUMIF('Bugeja A.'!$D$23:$D$43,A26,'Bugeja A.'!$M$23:$M$43)</f>
        <v>0</v>
      </c>
      <c r="V26" s="99">
        <f>SUMIF('Galea C.'!$D$23:$D$43,A26,'Galea C.'!$M$23:$M$43)</f>
        <v>0</v>
      </c>
      <c r="W26" s="99">
        <f>SUMIF('Frendo Dimech D.'!$D$23:$D$43,A26,'Frendo Dimech D.'!$M$23:$M$43)</f>
        <v>0</v>
      </c>
      <c r="X26" s="99">
        <f>SUMIF('Rachel Montebello'!$D$23:$D$43,A26,'Rachel Montebello'!$M$23:$M$43)</f>
        <v>0</v>
      </c>
      <c r="Y26" s="123">
        <f t="shared" si="0"/>
        <v>1</v>
      </c>
      <c r="Z26" s="101">
        <f t="shared" si="1"/>
        <v>0.007751937984496124</v>
      </c>
      <c r="AA26" s="102">
        <f t="shared" si="3"/>
        <v>1</v>
      </c>
      <c r="AB26" s="103">
        <f t="shared" si="2"/>
        <v>0.007751937984496124</v>
      </c>
    </row>
    <row r="27" spans="1:28" ht="15.75" customHeight="1">
      <c r="A27" s="104" t="s">
        <v>129</v>
      </c>
      <c r="B27" s="98">
        <f>SUMIF('J. Demicoli'!$D$23:$D$43,A27,'J. Demicoli'!$M$23:$M$43)</f>
        <v>0</v>
      </c>
      <c r="C27" s="99">
        <f>SUMIF('Vella G.'!$D$23:$D$43,A27,'Vella G.'!$M$23:$M$43)</f>
        <v>0</v>
      </c>
      <c r="D27" s="99">
        <f>SUMIF('Depasquale F.'!$D$23:$D$43,A27,'Depasquale F.'!$M$23:$M$43)</f>
        <v>0</v>
      </c>
      <c r="E27" s="99">
        <f>SUMIF('Astrid-May Grima'!$D$23:$D$43,A27,'Astrid-May Grima'!$M$23:$M$43)</f>
        <v>0</v>
      </c>
      <c r="F27" s="99">
        <f>SUMIF('Farrugia Frendo C.'!$D$23:$D$43,A27,'Farrugia Frendo C.'!$M$23:$M$43)</f>
        <v>0</v>
      </c>
      <c r="G27" s="99">
        <f>SUMIF('Micallef Stafrace Y.'!$D$23:$D$43,A27,'Micallef Stafrace Y.'!$M$23:$M$43)</f>
        <v>0</v>
      </c>
      <c r="H27" s="99">
        <f>SUMIF('Demicoli A.'!$D$23:$D$43,A27,'Demicoli A.'!$M$23:$M$43)</f>
        <v>0</v>
      </c>
      <c r="I27" s="99">
        <f>SUMIF('Farrugia M.'!$D$23:$D$43,A27,'Farrugia M.'!$M$23:$M$43)</f>
        <v>0</v>
      </c>
      <c r="J27" s="99">
        <f>SUMIF('Nadine Lia'!$D$23:$D$43,A27,'Nadine Lia'!$M$23:$M$43)</f>
        <v>0</v>
      </c>
      <c r="K27" s="99">
        <f>SUMIF('Simone Grech'!$D$23:$D$43,A27,'Simone Grech'!$M$23:$M$43)</f>
        <v>0</v>
      </c>
      <c r="L27" s="99">
        <f>SUMIF('Camilleri N.'!$D$23:$D$43,A27,'Camilleri N.'!$M$23:$M$43)</f>
        <v>0</v>
      </c>
      <c r="M27" s="99">
        <f>SUMIF('J. Mifsud'!$D$23:$D$43,A27,'J. Mifsud'!$M$23:$M$43)</f>
        <v>0</v>
      </c>
      <c r="N27" s="99">
        <f>SUMIF('Clarke D.'!$D$23:$D$43,A27,'Clarke D.'!$M$23:$M$43)</f>
        <v>0</v>
      </c>
      <c r="O27" s="99">
        <f>SUMIF('Farrugia I.'!$D$23:$D$43,A27,'Farrugia I.'!$M$23:$M$43)</f>
        <v>0</v>
      </c>
      <c r="P27" s="99">
        <f>SUMIF('M. Vella'!$D$23:$D$43,A27,'M. Vella'!$M$23:$M$43)</f>
        <v>0</v>
      </c>
      <c r="Q27" s="99">
        <f>SUMIF('Stafrace Zammit C.'!$D$23:$D$43,A27,'Stafrace Zammit C.'!$M$23:$M$43)</f>
        <v>5</v>
      </c>
      <c r="R27" s="99">
        <f>SUMIF('Victor George Axiaq'!$D$23:$D$43,A27,'Victor George Axiaq'!$M$23:$M$43)</f>
        <v>0</v>
      </c>
      <c r="S27" s="99">
        <f>SUMIF('mag. 3'!$D$23:$D$43,A27,'mag. 3'!$M$23:$M$43)</f>
        <v>0</v>
      </c>
      <c r="T27" s="99">
        <f>SUMIF('Galea Sciberras N.'!$D$23:$D$43,A27,'Galea Sciberras N.'!$M$23:$M$43)</f>
        <v>0</v>
      </c>
      <c r="U27" s="99">
        <f>SUMIF('Bugeja A.'!$D$23:$D$43,A27,'Bugeja A.'!$M$23:$M$43)</f>
        <v>0</v>
      </c>
      <c r="V27" s="99">
        <f>SUMIF('Galea C.'!$D$23:$D$43,A27,'Galea C.'!$M$23:$M$43)</f>
        <v>0</v>
      </c>
      <c r="W27" s="99">
        <f>SUMIF('Frendo Dimech D.'!$D$23:$D$43,A27,'Frendo Dimech D.'!$M$23:$M$43)</f>
        <v>1</v>
      </c>
      <c r="X27" s="99">
        <f>SUMIF('Rachel Montebello'!$D$23:$D$43,A27,'Rachel Montebello'!$M$23:$M$43)</f>
        <v>0</v>
      </c>
      <c r="Y27" s="126">
        <f t="shared" si="0"/>
        <v>6</v>
      </c>
      <c r="Z27" s="101">
        <f>Y27/$Y$31</f>
        <v>0.046511627906976744</v>
      </c>
      <c r="AA27" s="102">
        <f t="shared" si="3"/>
        <v>6</v>
      </c>
      <c r="AB27" s="103">
        <f t="shared" si="2"/>
        <v>0.046511627906976744</v>
      </c>
    </row>
    <row r="28" spans="1:28" ht="15.75" customHeight="1">
      <c r="A28" s="104" t="s">
        <v>130</v>
      </c>
      <c r="B28" s="98">
        <f>SUMIF('J. Demicoli'!$D$23:$D$43,A28,'J. Demicoli'!$M$23:$M$43)</f>
        <v>0</v>
      </c>
      <c r="C28" s="99">
        <f>SUMIF('Vella G.'!$D$23:$D$43,A28,'Vella G.'!$M$23:$M$43)</f>
        <v>0</v>
      </c>
      <c r="D28" s="99">
        <f>SUMIF('Depasquale F.'!$D$23:$D$43,A28,'Depasquale F.'!$M$23:$M$43)</f>
        <v>0</v>
      </c>
      <c r="E28" s="99">
        <f>SUMIF('Astrid-May Grima'!$D$23:$D$43,A28,'Astrid-May Grima'!$M$23:$M$43)</f>
        <v>0</v>
      </c>
      <c r="F28" s="99">
        <f>SUMIF('Farrugia Frendo C.'!$D$23:$D$43,A28,'Farrugia Frendo C.'!$M$23:$M$43)</f>
        <v>0</v>
      </c>
      <c r="G28" s="99">
        <f>SUMIF('Micallef Stafrace Y.'!$D$23:$D$43,A28,'Micallef Stafrace Y.'!$M$23:$M$43)</f>
        <v>0</v>
      </c>
      <c r="H28" s="99">
        <f>SUMIF('Demicoli A.'!$D$23:$D$43,A28,'Demicoli A.'!$M$23:$M$43)</f>
        <v>0</v>
      </c>
      <c r="I28" s="99">
        <f>SUMIF('Farrugia M.'!$D$23:$D$43,A28,'Farrugia M.'!$M$23:$M$43)</f>
        <v>0</v>
      </c>
      <c r="J28" s="99">
        <f>SUMIF('Nadine Lia'!$D$23:$D$43,A28,'Nadine Lia'!$M$23:$M$43)</f>
        <v>0</v>
      </c>
      <c r="K28" s="99">
        <f>SUMIF('Simone Grech'!$D$23:$D$43,A28,'Simone Grech'!$M$23:$M$43)</f>
        <v>0</v>
      </c>
      <c r="L28" s="99">
        <f>SUMIF('Camilleri N.'!$D$23:$D$43,A28,'Camilleri N.'!$M$23:$M$43)</f>
        <v>0</v>
      </c>
      <c r="M28" s="99">
        <f>SUMIF('J. Mifsud'!$D$23:$D$43,A28,'J. Mifsud'!$M$23:$M$43)</f>
        <v>0</v>
      </c>
      <c r="N28" s="99">
        <f>SUMIF('Clarke D.'!$D$23:$D$43,A28,'Clarke D.'!$M$23:$M$43)</f>
        <v>0</v>
      </c>
      <c r="O28" s="99">
        <f>SUMIF('Farrugia I.'!$D$23:$D$43,A28,'Farrugia I.'!$M$23:$M$43)</f>
        <v>0</v>
      </c>
      <c r="P28" s="99">
        <f>SUMIF('M. Vella'!$D$23:$D$43,A28,'M. Vella'!$M$23:$M$43)</f>
        <v>0</v>
      </c>
      <c r="Q28" s="99">
        <f>SUMIF('Stafrace Zammit C.'!$D$23:$D$43,A28,'Stafrace Zammit C.'!$M$23:$M$43)</f>
        <v>0</v>
      </c>
      <c r="R28" s="99">
        <f>SUMIF('Victor George Axiaq'!$D$23:$D$43,A28,'Victor George Axiaq'!$M$23:$M$43)</f>
        <v>0</v>
      </c>
      <c r="S28" s="99">
        <f>SUMIF('mag. 3'!$D$23:$D$43,A28,'mag. 3'!$M$23:$M$43)</f>
        <v>0</v>
      </c>
      <c r="T28" s="99">
        <f>SUMIF('Galea Sciberras N.'!$D$23:$D$43,A28,'Galea Sciberras N.'!$M$23:$M$43)</f>
        <v>0</v>
      </c>
      <c r="U28" s="99">
        <f>SUMIF('Bugeja A.'!$D$23:$D$43,A28,'Bugeja A.'!$M$23:$M$43)</f>
        <v>0</v>
      </c>
      <c r="V28" s="99">
        <f>SUMIF('Galea C.'!$D$23:$D$43,A28,'Galea C.'!$M$23:$M$43)</f>
        <v>0</v>
      </c>
      <c r="W28" s="99">
        <f>SUMIF('Frendo Dimech D.'!$D$23:$D$43,A28,'Frendo Dimech D.'!$M$23:$M$43)</f>
        <v>0</v>
      </c>
      <c r="X28" s="99">
        <f>SUMIF('Rachel Montebello'!$D$23:$D$43,A28,'Rachel Montebello'!$M$23:$M$43)</f>
        <v>0</v>
      </c>
      <c r="Y28" s="126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131</v>
      </c>
      <c r="B29" s="98">
        <f>SUMIF('J. Demicoli'!$D$23:$D$43,A29,'J. Demicoli'!$M$23:$M$43)</f>
        <v>0</v>
      </c>
      <c r="C29" s="99">
        <f>SUMIF('Vella G.'!$D$23:$D$43,A29,'Vella G.'!$M$23:$M$43)</f>
        <v>0</v>
      </c>
      <c r="D29" s="99">
        <f>SUMIF('Depasquale F.'!$D$23:$D$43,A29,'Depasquale F.'!$M$23:$M$43)</f>
        <v>0</v>
      </c>
      <c r="E29" s="99">
        <f>SUMIF('Astrid-May Grima'!$D$23:$D$43,A29,'Astrid-May Grima'!$M$23:$M$43)</f>
        <v>0</v>
      </c>
      <c r="F29" s="99">
        <f>SUMIF('Farrugia Frendo C.'!$D$23:$D$43,A29,'Farrugia Frendo C.'!$M$23:$M$43)</f>
        <v>0</v>
      </c>
      <c r="G29" s="99">
        <f>SUMIF('Micallef Stafrace Y.'!$D$23:$D$43,A29,'Micallef Stafrace Y.'!$M$23:$M$43)</f>
        <v>0</v>
      </c>
      <c r="H29" s="99">
        <f>SUMIF('Demicoli A.'!$D$23:$D$43,A29,'Demicoli A.'!$M$23:$M$43)</f>
        <v>0</v>
      </c>
      <c r="I29" s="99">
        <f>SUMIF('Farrugia M.'!$D$23:$D$43,A29,'Farrugia M.'!$M$23:$M$43)</f>
        <v>0</v>
      </c>
      <c r="J29" s="99">
        <f>SUMIF('Nadine Lia'!$D$23:$D$43,A29,'Nadine Lia'!$M$23:$M$43)</f>
        <v>0</v>
      </c>
      <c r="K29" s="99">
        <f>SUMIF('Simone Grech'!$D$23:$D$43,A29,'Simone Grech'!$M$23:$M$43)</f>
        <v>0</v>
      </c>
      <c r="L29" s="99">
        <f>SUMIF('Camilleri N.'!$D$23:$D$43,A29,'Camilleri N.'!$M$23:$M$43)</f>
        <v>0</v>
      </c>
      <c r="M29" s="99">
        <f>SUMIF('J. Mifsud'!$D$23:$D$43,A29,'J. Mifsud'!$M$23:$M$43)</f>
        <v>0</v>
      </c>
      <c r="N29" s="99">
        <f>SUMIF('Clarke D.'!$D$23:$D$43,A29,'Clarke D.'!$M$23:$M$43)</f>
        <v>0</v>
      </c>
      <c r="O29" s="99">
        <f>SUMIF('Farrugia I.'!$D$23:$D$43,A29,'Farrugia I.'!$M$23:$M$43)</f>
        <v>0</v>
      </c>
      <c r="P29" s="99">
        <f>SUMIF('M. Vella'!$D$23:$D$43,A29,'M. Vella'!$M$23:$M$43)</f>
        <v>0</v>
      </c>
      <c r="Q29" s="99">
        <f>SUMIF('Stafrace Zammit C.'!$D$23:$D$43,A29,'Stafrace Zammit C.'!$M$23:$M$43)</f>
        <v>0</v>
      </c>
      <c r="R29" s="99">
        <f>SUMIF('Victor George Axiaq'!$D$23:$D$43,A29,'Victor George Axiaq'!$M$23:$M$43)</f>
        <v>0</v>
      </c>
      <c r="S29" s="99">
        <f>SUMIF('mag. 3'!$D$23:$D$43,A29,'mag. 3'!$M$23:$M$43)</f>
        <v>0</v>
      </c>
      <c r="T29" s="99">
        <f>SUMIF('Galea Sciberras N.'!$D$23:$D$43,A29,'Galea Sciberras N.'!$M$23:$M$43)</f>
        <v>0</v>
      </c>
      <c r="U29" s="99">
        <f>SUMIF('Bugeja A.'!$D$23:$D$43,A29,'Bugeja A.'!$M$23:$M$43)</f>
        <v>0</v>
      </c>
      <c r="V29" s="99">
        <f>SUMIF('Galea C.'!$D$23:$D$43,A29,'Galea C.'!$M$23:$M$43)</f>
        <v>0</v>
      </c>
      <c r="W29" s="99">
        <f>SUMIF('Frendo Dimech D.'!$D$23:$D$43,A29,'Frendo Dimech D.'!$M$23:$M$43)</f>
        <v>0</v>
      </c>
      <c r="X29" s="99">
        <f>SUMIF('Rachel Montebello'!$D$23:$D$43,A29,'Rachel Montebello'!$M$23:$M$43)</f>
        <v>0</v>
      </c>
      <c r="Y29" s="126">
        <f t="shared" si="0"/>
        <v>0</v>
      </c>
      <c r="Z29" s="106">
        <f>Y29/$Y$31</f>
        <v>0</v>
      </c>
      <c r="AA29" s="102">
        <f t="shared" si="3"/>
        <v>0</v>
      </c>
      <c r="AB29" s="103">
        <f t="shared" si="2"/>
        <v>0</v>
      </c>
    </row>
    <row r="30" spans="1:28" ht="15.75" customHeight="1" thickBot="1">
      <c r="A30" s="107" t="s">
        <v>132</v>
      </c>
      <c r="B30" s="77">
        <f>SUMIF('J. Demicoli'!$D$23:$D$43,A30,'J. Demicoli'!$M$23:$M$43)</f>
        <v>0</v>
      </c>
      <c r="C30" s="78">
        <f>SUMIF('Vella G.'!$D$23:$D$43,A30,'Vella G.'!$M$23:$M$43)</f>
        <v>0</v>
      </c>
      <c r="D30" s="78">
        <f>SUMIF('Depasquale F.'!$D$23:$D$43,A30,'Depasquale F.'!$M$23:$M$43)</f>
        <v>0</v>
      </c>
      <c r="E30" s="78">
        <f>SUMIF('Astrid-May Grima'!$D$23:$D$43,A30,'Astrid-May Grima'!$M$23:$M$43)</f>
        <v>0</v>
      </c>
      <c r="F30" s="78">
        <f>SUMIF('Farrugia Frendo C.'!$D$23:$D$43,A30,'Farrugia Frendo C.'!$M$23:$M$43)</f>
        <v>0</v>
      </c>
      <c r="G30" s="78">
        <f>SUMIF('Micallef Stafrace Y.'!$D$23:$D$43,A30,'Micallef Stafrace Y.'!$M$23:$M$43)</f>
        <v>0</v>
      </c>
      <c r="H30" s="78">
        <f>SUMIF('Demicoli A.'!$D$23:$D$43,A30,'Demicoli A.'!$M$23:$M$43)</f>
        <v>0</v>
      </c>
      <c r="I30" s="78">
        <f>SUMIF('Farrugia M.'!$D$23:$D$43,A30,'Farrugia M.'!$M$23:$M$43)</f>
        <v>0</v>
      </c>
      <c r="J30" s="78">
        <f>SUMIF('Nadine Lia'!$D$23:$D$43,A30,'Nadine Lia'!$M$23:$M$43)</f>
        <v>0</v>
      </c>
      <c r="K30" s="78">
        <f>SUMIF('Simone Grech'!$D$23:$D$43,A30,'Simone Grech'!$M$23:$M$43)</f>
        <v>0</v>
      </c>
      <c r="L30" s="78">
        <f>SUMIF('Camilleri N.'!$D$23:$D$43,A30,'Camilleri N.'!$M$23:$M$43)</f>
        <v>0</v>
      </c>
      <c r="M30" s="78">
        <f>SUMIF('J. Mifsud'!$D$23:$D$43,A30,'J. Mifsud'!$M$23:$M$43)</f>
        <v>0</v>
      </c>
      <c r="N30" s="78">
        <f>SUMIF('Clarke D.'!$D$23:$D$43,A30,'Clarke D.'!$M$23:$M$43)</f>
        <v>0</v>
      </c>
      <c r="O30" s="78">
        <f>SUMIF('Farrugia I.'!$D$23:$D$43,A30,'Farrugia I.'!$M$23:$M$43)</f>
        <v>0</v>
      </c>
      <c r="P30" s="78">
        <f>SUMIF('M. Vella'!$D$23:$D$43,A30,'M. Vella'!$M$23:$M$43)</f>
        <v>0</v>
      </c>
      <c r="Q30" s="78">
        <f>SUMIF('Stafrace Zammit C.'!$D$23:$D$43,A30,'Stafrace Zammit C.'!$M$23:$M$43)</f>
        <v>0</v>
      </c>
      <c r="R30" s="78">
        <f>SUMIF('Victor George Axiaq'!$D$23:$D$43,A30,'Victor George Axiaq'!$M$23:$M$43)</f>
        <v>0</v>
      </c>
      <c r="S30" s="78">
        <f>SUMIF('mag. 3'!$D$23:$D$43,A30,'mag. 3'!$M$23:$M$43)</f>
        <v>0</v>
      </c>
      <c r="T30" s="78">
        <f>SUMIF('Galea Sciberras N.'!$D$23:$D$43,A30,'Galea Sciberras N.'!$M$23:$M$43)</f>
        <v>0</v>
      </c>
      <c r="U30" s="78">
        <f>SUMIF('Bugeja A.'!$D$23:$D$43,A30,'Bugeja A.'!$M$23:$M$43)</f>
        <v>0</v>
      </c>
      <c r="V30" s="78">
        <f>SUMIF('Galea C.'!$D$23:$D$43,A30,'Galea C.'!$M$23:$M$43)</f>
        <v>0</v>
      </c>
      <c r="W30" s="78">
        <f>SUMIF('Frendo Dimech D.'!$D$23:$D$43,A30,'Frendo Dimech D.'!$M$23:$M$43)</f>
        <v>0</v>
      </c>
      <c r="X30" s="79">
        <f>SUMIF('Rachel Montebello'!$D$23:$D$43,A30,'Rachel Montebello'!$M$23:$M$43)</f>
        <v>0</v>
      </c>
      <c r="Y30" s="123">
        <f t="shared" si="0"/>
        <v>0</v>
      </c>
      <c r="Z30" s="101">
        <f>Y30/$Y$31</f>
        <v>0</v>
      </c>
      <c r="AA30" s="102">
        <f t="shared" si="3"/>
        <v>0</v>
      </c>
      <c r="AB30" s="103">
        <f t="shared" si="2"/>
        <v>0</v>
      </c>
    </row>
    <row r="31" spans="1:28" s="116" customFormat="1" ht="13.5" customHeight="1" thickBot="1">
      <c r="A31" s="109" t="s">
        <v>21</v>
      </c>
      <c r="B31" s="110">
        <f aca="true" t="shared" si="4" ref="B31:S31">SUM(B10:B30)</f>
        <v>6</v>
      </c>
      <c r="C31" s="111">
        <f t="shared" si="4"/>
        <v>10</v>
      </c>
      <c r="D31" s="111">
        <f t="shared" si="4"/>
        <v>0</v>
      </c>
      <c r="E31" s="111">
        <f t="shared" si="4"/>
        <v>3</v>
      </c>
      <c r="F31" s="111">
        <f t="shared" si="4"/>
        <v>18</v>
      </c>
      <c r="G31" s="111">
        <f t="shared" si="4"/>
        <v>1</v>
      </c>
      <c r="H31" s="111">
        <f t="shared" si="4"/>
        <v>1</v>
      </c>
      <c r="I31" s="111">
        <f t="shared" si="4"/>
        <v>9</v>
      </c>
      <c r="J31" s="111">
        <f t="shared" si="4"/>
        <v>5</v>
      </c>
      <c r="K31" s="111">
        <f t="shared" si="4"/>
        <v>1</v>
      </c>
      <c r="L31" s="111">
        <f t="shared" si="4"/>
        <v>6</v>
      </c>
      <c r="M31" s="111">
        <f t="shared" si="4"/>
        <v>10</v>
      </c>
      <c r="N31" s="111">
        <f t="shared" si="4"/>
        <v>12</v>
      </c>
      <c r="O31" s="111">
        <f t="shared" si="4"/>
        <v>4</v>
      </c>
      <c r="P31" s="111">
        <f t="shared" si="4"/>
        <v>0</v>
      </c>
      <c r="Q31" s="111">
        <f t="shared" si="4"/>
        <v>12</v>
      </c>
      <c r="R31" s="111">
        <f t="shared" si="4"/>
        <v>8</v>
      </c>
      <c r="S31" s="111">
        <f t="shared" si="4"/>
        <v>0</v>
      </c>
      <c r="T31" s="111">
        <f aca="true" t="shared" si="5" ref="T31:Y31">SUM(T10:T30)</f>
        <v>2</v>
      </c>
      <c r="U31" s="111">
        <f t="shared" si="5"/>
        <v>0</v>
      </c>
      <c r="V31" s="111">
        <f t="shared" si="5"/>
        <v>5</v>
      </c>
      <c r="W31" s="111">
        <f t="shared" si="5"/>
        <v>10</v>
      </c>
      <c r="X31" s="111">
        <f t="shared" si="5"/>
        <v>6</v>
      </c>
      <c r="Y31" s="112">
        <f t="shared" si="5"/>
        <v>129</v>
      </c>
      <c r="Z31" s="113"/>
      <c r="AA31" s="114"/>
      <c r="AB31" s="115"/>
    </row>
    <row r="32" spans="2:28" ht="13.5" customHeight="1" thickBot="1">
      <c r="B32" s="117">
        <f>B31/Y31</f>
        <v>0.046511627906976744</v>
      </c>
      <c r="C32" s="118">
        <f>C31/Y31</f>
        <v>0.07751937984496124</v>
      </c>
      <c r="D32" s="118">
        <f>D31/Y31</f>
        <v>0</v>
      </c>
      <c r="E32" s="118">
        <f>E31/Y31</f>
        <v>0.023255813953488372</v>
      </c>
      <c r="F32" s="118">
        <f>F31/Y31</f>
        <v>0.13953488372093023</v>
      </c>
      <c r="G32" s="118">
        <f>G31/Y31</f>
        <v>0.007751937984496124</v>
      </c>
      <c r="H32" s="118">
        <f>H31/Y31</f>
        <v>0.007751937984496124</v>
      </c>
      <c r="I32" s="118">
        <f>I31/Y31</f>
        <v>0.06976744186046512</v>
      </c>
      <c r="J32" s="118">
        <f>J31/Y31</f>
        <v>0.03875968992248062</v>
      </c>
      <c r="K32" s="118">
        <f>K31/Y31</f>
        <v>0.007751937984496124</v>
      </c>
      <c r="L32" s="118">
        <f>L31/Y31</f>
        <v>0.046511627906976744</v>
      </c>
      <c r="M32" s="118">
        <f>M31/Y31</f>
        <v>0.07751937984496124</v>
      </c>
      <c r="N32" s="118">
        <f>N31/Y31</f>
        <v>0.09302325581395349</v>
      </c>
      <c r="O32" s="118">
        <f>O31/Y31</f>
        <v>0.031007751937984496</v>
      </c>
      <c r="P32" s="118">
        <f>P31/Y31</f>
        <v>0</v>
      </c>
      <c r="Q32" s="118">
        <f>Q31/Y31</f>
        <v>0.09302325581395349</v>
      </c>
      <c r="R32" s="118">
        <f>R31/Y31</f>
        <v>0.06201550387596899</v>
      </c>
      <c r="S32" s="118">
        <f>S31/Y31</f>
        <v>0</v>
      </c>
      <c r="T32" s="118">
        <f>T31/Y31</f>
        <v>0.015503875968992248</v>
      </c>
      <c r="U32" s="118">
        <f>U31/Y31</f>
        <v>0</v>
      </c>
      <c r="V32" s="118">
        <f>V31/Y31</f>
        <v>0.03875968992248062</v>
      </c>
      <c r="W32" s="118">
        <f>W31/Y31</f>
        <v>0.07751937984496124</v>
      </c>
      <c r="X32" s="119">
        <f>X31/Y31</f>
        <v>0.046511627906976744</v>
      </c>
      <c r="Y32" s="115"/>
      <c r="Z32" s="120"/>
      <c r="AA32" s="120"/>
      <c r="AB32" s="120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21">
      <selection activeCell="J25" sqref="J25"/>
    </sheetView>
  </sheetViews>
  <sheetFormatPr defaultColWidth="9.140625" defaultRowHeight="12.75"/>
  <cols>
    <col min="1" max="1" width="3.7109375" style="1" customWidth="1"/>
    <col min="2" max="2" width="1.57421875" style="1" customWidth="1"/>
    <col min="3" max="3" width="2.8515625" style="1" customWidth="1"/>
    <col min="4" max="5" width="10.57421875" style="1" customWidth="1"/>
    <col min="6" max="6" width="1.57421875" style="1" customWidth="1"/>
    <col min="7" max="7" width="5.57421875" style="1" customWidth="1"/>
    <col min="8" max="8" width="1.28515625" style="1" customWidth="1"/>
    <col min="9" max="9" width="5.57421875" style="1" customWidth="1"/>
    <col min="10" max="10" width="1.28515625" style="1" customWidth="1"/>
    <col min="11" max="11" width="5.57421875" style="1" customWidth="1"/>
    <col min="12" max="12" width="1.28515625" style="1" customWidth="1"/>
    <col min="13" max="13" width="5.57421875" style="1" customWidth="1"/>
    <col min="14" max="14" width="1.2851562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Awwissu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176</v>
      </c>
      <c r="E27" s="16"/>
      <c r="F27" s="3"/>
      <c r="G27" s="16">
        <f>'[1]Kriminal (Appelli Inferjuri)'!$S$27</f>
        <v>334</v>
      </c>
      <c r="H27" s="3"/>
      <c r="I27" s="17">
        <v>3</v>
      </c>
      <c r="J27" s="3"/>
      <c r="K27" s="17"/>
      <c r="L27" s="3"/>
      <c r="M27" s="17">
        <v>5</v>
      </c>
      <c r="N27" s="3"/>
      <c r="O27" s="17">
        <v>1</v>
      </c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333</v>
      </c>
      <c r="T27" s="3"/>
      <c r="U27" s="17"/>
      <c r="V27" s="3"/>
      <c r="W27" s="18">
        <f>IF(ISNUMBER(S27),S27,0)-IF(ISNUMBER(U27),U27,0)</f>
        <v>333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'[1]Kriminal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202</v>
      </c>
      <c r="E31" s="16"/>
      <c r="F31" s="3"/>
      <c r="G31" s="16">
        <f>'[1]Kriminal (Appelli Inferjuri)'!$S$31</f>
        <v>71</v>
      </c>
      <c r="H31" s="3"/>
      <c r="I31" s="17">
        <v>8</v>
      </c>
      <c r="J31" s="3"/>
      <c r="K31" s="17"/>
      <c r="L31" s="3"/>
      <c r="M31" s="17"/>
      <c r="N31" s="3"/>
      <c r="O31" s="17"/>
      <c r="P31" s="3"/>
      <c r="Q31" s="17">
        <v>1</v>
      </c>
      <c r="R31" s="3"/>
      <c r="S31" s="18">
        <f t="shared" si="0"/>
        <v>78</v>
      </c>
      <c r="T31" s="3"/>
      <c r="U31" s="17"/>
      <c r="V31" s="3"/>
      <c r="W31" s="18">
        <f>IF(ISNUMBER(S31),S31,0)-IF(ISNUMBER(U31),U31,0)</f>
        <v>78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209</v>
      </c>
      <c r="E33" s="16"/>
      <c r="F33" s="3"/>
      <c r="G33" s="16">
        <f>'[1]Kriminal (Appelli Inferjuri)'!$S$33</f>
        <v>134</v>
      </c>
      <c r="H33" s="3"/>
      <c r="I33" s="17">
        <v>8</v>
      </c>
      <c r="J33" s="3"/>
      <c r="K33" s="17"/>
      <c r="L33" s="3"/>
      <c r="M33" s="17">
        <v>1</v>
      </c>
      <c r="N33" s="3"/>
      <c r="O33" s="17"/>
      <c r="P33" s="3"/>
      <c r="Q33" s="17"/>
      <c r="R33" s="3"/>
      <c r="S33" s="18">
        <f t="shared" si="0"/>
        <v>141</v>
      </c>
      <c r="T33" s="3"/>
      <c r="U33" s="17"/>
      <c r="V33" s="3"/>
      <c r="W33" s="18">
        <f>IF(ISNUMBER(S33),S33,0)-IF(ISNUMBER(U33),U33,0)</f>
        <v>141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175</v>
      </c>
      <c r="E35" s="16"/>
      <c r="F35" s="3"/>
      <c r="G35" s="16">
        <f>'[1]Kriminal (Appelli Inferjuri)'!$S$35</f>
        <v>134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134</v>
      </c>
      <c r="T35" s="3"/>
      <c r="U35" s="17"/>
      <c r="V35" s="3"/>
      <c r="W35" s="18">
        <f>IF(ISNUMBER(S35),S35,0)-IF(ISNUMBER(U35),U35,0)</f>
        <v>134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'[1]Kriminal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187</v>
      </c>
      <c r="E41" s="16"/>
      <c r="F41" s="3"/>
      <c r="G41" s="17">
        <f>'[1]Kriminal (Appelli Inferjuri)'!$S$41</f>
        <v>19</v>
      </c>
      <c r="H41" s="3"/>
      <c r="I41" s="17">
        <v>7</v>
      </c>
      <c r="J41" s="3"/>
      <c r="K41" s="17"/>
      <c r="L41" s="3"/>
      <c r="M41" s="17"/>
      <c r="N41" s="3"/>
      <c r="O41" s="17"/>
      <c r="P41" s="3"/>
      <c r="Q41" s="17">
        <v>9</v>
      </c>
      <c r="R41" s="3"/>
      <c r="S41" s="18">
        <f t="shared" si="0"/>
        <v>17</v>
      </c>
      <c r="T41" s="3"/>
      <c r="U41" s="17"/>
      <c r="V41" s="3"/>
      <c r="W41" s="18">
        <f>IF(ISNUMBER(S41),S41,0)-IF(ISNUMBER(U41),U41,0)</f>
        <v>17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/>
      <c r="E43" s="16"/>
      <c r="F43" s="3"/>
      <c r="G43" s="17">
        <f>'[1]Kriminal (Appelli Inferjuri)'!$S$43</f>
        <v>0</v>
      </c>
      <c r="H43" s="3"/>
      <c r="I43" s="17"/>
      <c r="J43" s="3"/>
      <c r="K43" s="17"/>
      <c r="L43" s="3"/>
      <c r="M43" s="17"/>
      <c r="N43" s="3"/>
      <c r="O43" s="17">
        <v>9</v>
      </c>
      <c r="P43" s="3"/>
      <c r="Q43" s="17"/>
      <c r="R43" s="3"/>
      <c r="S43" s="18">
        <f t="shared" si="0"/>
        <v>9</v>
      </c>
      <c r="T43" s="3"/>
      <c r="U43" s="17"/>
      <c r="V43" s="3"/>
      <c r="W43" s="18">
        <f>IF(ISNUMBER(S43),S43,0)-IF(ISNUMBER(U43),U43,0)</f>
        <v>9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692</v>
      </c>
      <c r="H45" s="18"/>
      <c r="I45" s="21">
        <f>SUM(I25:I43)</f>
        <v>26</v>
      </c>
      <c r="J45" s="18"/>
      <c r="K45" s="21">
        <f>SUM(K25:K43)</f>
        <v>0</v>
      </c>
      <c r="L45" s="18"/>
      <c r="M45" s="21">
        <f>SUM(M25:M43)</f>
        <v>6</v>
      </c>
      <c r="N45" s="18"/>
      <c r="O45" s="21">
        <f>SUM(O25:O43)</f>
        <v>10</v>
      </c>
      <c r="P45" s="18"/>
      <c r="Q45" s="21">
        <f>SUM(Q25:Q43)</f>
        <v>10</v>
      </c>
      <c r="R45" s="18"/>
      <c r="S45" s="21">
        <f>SUM(S25:S43)</f>
        <v>712</v>
      </c>
      <c r="T45" s="18"/>
      <c r="U45" s="21">
        <f>SUM(U25:U43)</f>
        <v>0</v>
      </c>
      <c r="V45" s="18"/>
      <c r="W45" s="21">
        <f>SUM(W25:W43)</f>
        <v>712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8.7109375" style="58" customWidth="1"/>
    <col min="2" max="24" width="5.140625" style="58" customWidth="1"/>
    <col min="25" max="25" width="6.8515625" style="58" customWidth="1"/>
    <col min="26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Awwissu 2020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167</v>
      </c>
      <c r="C9" s="67" t="s">
        <v>127</v>
      </c>
      <c r="D9" s="67"/>
      <c r="E9" s="67" t="s">
        <v>198</v>
      </c>
      <c r="F9" s="68" t="s">
        <v>182</v>
      </c>
      <c r="G9" s="68" t="s">
        <v>185</v>
      </c>
      <c r="H9" s="67" t="s">
        <v>68</v>
      </c>
      <c r="I9" s="67" t="s">
        <v>150</v>
      </c>
      <c r="J9" s="67" t="str">
        <f>'Introdotti(Mag-Malta)'!J9</f>
        <v>Nadine Lia</v>
      </c>
      <c r="K9" s="67" t="s">
        <v>201</v>
      </c>
      <c r="L9" s="67" t="s">
        <v>146</v>
      </c>
      <c r="M9" s="67" t="s">
        <v>170</v>
      </c>
      <c r="N9" s="67" t="s">
        <v>69</v>
      </c>
      <c r="O9" s="67" t="s">
        <v>151</v>
      </c>
      <c r="P9" s="67" t="s">
        <v>171</v>
      </c>
      <c r="Q9" s="67" t="s">
        <v>126</v>
      </c>
      <c r="R9" s="67" t="str">
        <f>'Introdotti(Mag-Malta)'!R9</f>
        <v>Victor George Axiaq</v>
      </c>
      <c r="S9" s="67"/>
      <c r="T9" s="67" t="s">
        <v>153</v>
      </c>
      <c r="U9" s="69"/>
      <c r="V9" s="69" t="s">
        <v>160</v>
      </c>
      <c r="W9" s="70" t="s">
        <v>179</v>
      </c>
      <c r="X9" s="71" t="s">
        <v>200</v>
      </c>
      <c r="Y9" s="7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Demicoli'!$S$23:$S$43)</f>
        <v>190</v>
      </c>
      <c r="C10" s="78">
        <f>SUMIF('Vella G.'!$D$23:$D$43,A10,'Vella G.'!$S$23:$S$43)</f>
        <v>0</v>
      </c>
      <c r="D10" s="78">
        <f>SUMIF('Depasquale F.'!$D$23:$D$43,A10,'Depasquale F.'!$S$23:$S$43)</f>
        <v>0</v>
      </c>
      <c r="E10" s="78">
        <f>SUMIF('Astrid-May Grima'!$D$23:$D$43,A10,'Astrid-May Grima'!$S$23:$S$43)</f>
        <v>0</v>
      </c>
      <c r="F10" s="78">
        <f>SUMIF('Farrugia Frendo C.'!$D$23:$D$43,A10,'Farrugia Frendo C.'!$S$23:$S$43)</f>
        <v>0</v>
      </c>
      <c r="G10" s="78">
        <f>SUMIF('Micallef Stafrace Y.'!$D$23:$D$43,A10,'Micallef Stafrace Y.'!$S$23:$S$43)</f>
        <v>0</v>
      </c>
      <c r="H10" s="78">
        <f>SUMIF('Demicoli A.'!$D$23:$D$43,A10,'Demicoli A.'!$S$23:$S$43)</f>
        <v>0</v>
      </c>
      <c r="I10" s="78">
        <f>SUMIF('Farrugia M.'!$D$23:$D$43,A10,'Farrugia M.'!$S$23:$S$43)</f>
        <v>0</v>
      </c>
      <c r="J10" s="78">
        <f>SUMIF('Nadine Lia'!$D$23:$D$43,A10,'Nadine Lia'!$S$23:$S$43)</f>
        <v>1</v>
      </c>
      <c r="K10" s="78">
        <f>SUMIF('Simone Grech'!$D$23:$D$43,A10,'Simone Grech'!$S$23:$S$43)</f>
        <v>11</v>
      </c>
      <c r="L10" s="78">
        <f>SUMIF('Camilleri N.'!$D$23:$D$43,A10,'Camilleri N.'!$S$23:$S$43)</f>
        <v>0</v>
      </c>
      <c r="M10" s="78">
        <f>SUMIF('J. Mifsud'!$D$23:$D$43,A10,'J. Mifsud'!$S$23:$S$43)</f>
        <v>0</v>
      </c>
      <c r="N10" s="78">
        <f>SUMIF('Clarke D.'!$D$23:$D$43,A10,'Clarke D.'!$S$23:$S$43)</f>
        <v>85</v>
      </c>
      <c r="O10" s="78">
        <f>SUMIF('Farrugia I.'!$D$23:$D$43,A10,'Farrugia I.'!$S$23:$S$43)</f>
        <v>0</v>
      </c>
      <c r="P10" s="78">
        <f>SUMIF('M. Vella'!$D$23:$D$43,A10,'M. Vella'!$S$23:$S$43)</f>
        <v>4</v>
      </c>
      <c r="Q10" s="78">
        <f>SUMIF('Stafrace Zammit C.'!$D$23:$D$43,A10,'Stafrace Zammit C.'!$S$23:$S$43)</f>
        <v>0</v>
      </c>
      <c r="R10" s="78">
        <f>SUMIF('Victor George Axiaq'!$D$23:$D$43,A10,'Victor George Axiaq'!$S$23:$S$43)</f>
        <v>7</v>
      </c>
      <c r="S10" s="78">
        <f>SUMIF('mag. 3'!$D$23:$D$43,A10,'mag. 3'!$S$23:$S$43)</f>
        <v>0</v>
      </c>
      <c r="T10" s="78">
        <f>SUMIF('Galea Sciberras N.'!$D$23:$D$43,A10,'Galea Sciberras N.'!$S$23:$S$43)</f>
        <v>787</v>
      </c>
      <c r="U10" s="78">
        <f>SUMIF('Bugeja A.'!$D$23:$D$43,A10,'Bugeja A.'!$S$23:$S$43)</f>
        <v>0</v>
      </c>
      <c r="V10" s="78">
        <f>SUMIF('Galea C.'!$D$23:$D$43,A10,'Galea C.'!$S$23:$S$43)</f>
        <v>0</v>
      </c>
      <c r="W10" s="78">
        <f>SUMIF('Frendo Dimech D.'!$D$23:$D$43,A10,'Frendo Dimech D.'!$S$23:$S$43)</f>
        <v>0</v>
      </c>
      <c r="X10" s="79">
        <f>SUMIF('Rachel Montebello'!$D$23:$D$43,A10,'Rachel Montebello'!$S$23:$S$43)</f>
        <v>0</v>
      </c>
      <c r="Y10" s="80">
        <f aca="true" t="shared" si="0" ref="Y10:Y30">SUM(B10:X10)</f>
        <v>1085</v>
      </c>
      <c r="Z10" s="81">
        <f aca="true" t="shared" si="1" ref="Z10:Z26">Y10/$Y$31</f>
        <v>0.08236544446974872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Demicoli'!$S$23:$S$43)</f>
        <v>57</v>
      </c>
      <c r="C11" s="79">
        <f>SUMIF('Vella G.'!$D$23:$D$43,A11,'Vella G.'!$S$23:$S$43)</f>
        <v>47</v>
      </c>
      <c r="D11" s="79">
        <f>SUMIF('Depasquale F.'!$D$23:$D$43,A11,'Depasquale F.'!$S$23:$S$43)</f>
        <v>0</v>
      </c>
      <c r="E11" s="79">
        <f>SUMIF('Astrid-May Grima'!$D$23:$D$43,A11,'Astrid-May Grima'!$S$23:$S$43)</f>
        <v>130</v>
      </c>
      <c r="F11" s="79">
        <f>SUMIF('Farrugia Frendo C.'!$D$23:$D$43,A11,'Farrugia Frendo C.'!$S$23:$S$43)</f>
        <v>179</v>
      </c>
      <c r="G11" s="79">
        <f>SUMIF('Micallef Stafrace Y.'!$D$23:$D$43,A11,'Micallef Stafrace Y.'!$S$23:$S$43)</f>
        <v>90</v>
      </c>
      <c r="H11" s="79">
        <f>SUMIF('Demicoli A.'!$D$23:$D$43,A11,'Demicoli A.'!$S$23:$S$43)</f>
        <v>152</v>
      </c>
      <c r="I11" s="79">
        <f>SUMIF('Farrugia M.'!$D$23:$D$43,A11,'Farrugia M.'!$S$23:$S$43)</f>
        <v>164</v>
      </c>
      <c r="J11" s="79">
        <f>SUMIF('Nadine Lia'!$D$23:$D$43,A11,'Nadine Lia'!$S$23:$S$43)</f>
        <v>140</v>
      </c>
      <c r="K11" s="79">
        <f>SUMIF('Simone Grech'!$D$23:$D$43,A11,'Simone Grech'!$S$23:$S$43)</f>
        <v>48</v>
      </c>
      <c r="L11" s="79">
        <f>SUMIF('Camilleri N.'!$D$23:$D$43,A11,'Camilleri N.'!$S$23:$S$43)</f>
        <v>239</v>
      </c>
      <c r="M11" s="79">
        <f>SUMIF('J. Mifsud'!$D$23:$D$43,A11,'J. Mifsud'!$S$23:$S$43)</f>
        <v>65</v>
      </c>
      <c r="N11" s="79">
        <f>SUMIF('Clarke D.'!$D$23:$D$43,A11,'Clarke D.'!$S$23:$S$43)</f>
        <v>114</v>
      </c>
      <c r="O11" s="79">
        <f>SUMIF('Farrugia I.'!$D$23:$D$43,A11,'Farrugia I.'!$S$23:$S$43)</f>
        <v>120</v>
      </c>
      <c r="P11" s="79">
        <f>SUMIF('M. Vella'!$D$23:$D$43,A11,'M. Vella'!$S$23:$S$43)</f>
        <v>118</v>
      </c>
      <c r="Q11" s="79">
        <f>SUMIF('Stafrace Zammit C.'!$D$23:$D$43,A11,'Stafrace Zammit C.'!$S$23:$S$43)</f>
        <v>284</v>
      </c>
      <c r="R11" s="79">
        <f>SUMIF('Victor George Axiaq'!$D$23:$D$43,A11,'Victor George Axiaq'!$S$23:$S$43)</f>
        <v>5</v>
      </c>
      <c r="S11" s="79">
        <f>SUMIF('mag. 3'!$D$23:$D$43,A11,'mag. 3'!$S$23:$S$43)</f>
        <v>0</v>
      </c>
      <c r="T11" s="79">
        <f>SUMIF('Galea Sciberras N.'!$D$23:$D$43,A11,'Galea Sciberras N.'!$S$23:$S$43)</f>
        <v>11</v>
      </c>
      <c r="U11" s="79">
        <f>SUMIF('Bugeja A.'!$D$23:$D$43,A11,'Bugeja A.'!$S$23:$S$43)</f>
        <v>0</v>
      </c>
      <c r="V11" s="79">
        <f>SUMIF('Galea C.'!$D$23:$D$43,A11,'Galea C.'!$S$23:$S$43)</f>
        <v>9</v>
      </c>
      <c r="W11" s="79">
        <f>SUMIF('Frendo Dimech D.'!$D$23:$D$43,A11,'Frendo Dimech D.'!$S$23:$S$43)</f>
        <v>77</v>
      </c>
      <c r="X11" s="79">
        <f>SUMIF('Rachel Montebello'!$D$23:$D$43,A11,'Rachel Montebello'!$S$23:$S$43)</f>
        <v>178</v>
      </c>
      <c r="Y11" s="86">
        <f t="shared" si="0"/>
        <v>2227</v>
      </c>
      <c r="Z11" s="87">
        <f t="shared" si="1"/>
        <v>0.169057921506111</v>
      </c>
      <c r="AA11" s="88"/>
      <c r="AB11" s="89"/>
    </row>
    <row r="12" spans="1:28" ht="15.75" customHeight="1">
      <c r="A12" s="90" t="s">
        <v>19</v>
      </c>
      <c r="B12" s="91">
        <f>SUMIF('J. Demicoli'!$D$23:$D$43,A12,'J. Demicoli'!$S$23:$S$43)</f>
        <v>67</v>
      </c>
      <c r="C12" s="92">
        <f>SUMIF('Vella G.'!$D$23:$D$43,A12,'Vella G.'!$S$23:$S$43)</f>
        <v>169</v>
      </c>
      <c r="D12" s="92">
        <f>SUMIF('Depasquale F.'!$D$23:$D$43,A12,'Depasquale F.'!$S$23:$S$43)</f>
        <v>0</v>
      </c>
      <c r="E12" s="92">
        <f>SUMIF('Astrid-May Grima'!$D$23:$D$43,A12,'Astrid-May Grima'!$S$23:$S$43)</f>
        <v>103</v>
      </c>
      <c r="F12" s="92">
        <f>SUMIF('Farrugia Frendo C.'!$D$23:$D$43,A12,'Farrugia Frendo C.'!$S$23:$S$43)</f>
        <v>60</v>
      </c>
      <c r="G12" s="92">
        <f>SUMIF('Micallef Stafrace Y.'!$D$23:$D$43,A12,'Micallef Stafrace Y.'!$S$23:$S$43)</f>
        <v>32</v>
      </c>
      <c r="H12" s="92">
        <f>SUMIF('Demicoli A.'!$D$23:$D$43,A12,'Demicoli A.'!$S$23:$S$43)</f>
        <v>46</v>
      </c>
      <c r="I12" s="92">
        <f>SUMIF('Farrugia M.'!$D$23:$D$43,A12,'Farrugia M.'!$S$23:$S$43)</f>
        <v>28</v>
      </c>
      <c r="J12" s="92">
        <f>SUMIF('Nadine Lia'!$D$23:$D$43,A12,'Nadine Lia'!$S$23:$S$43)</f>
        <v>61</v>
      </c>
      <c r="K12" s="92">
        <f>SUMIF('Simone Grech'!$D$23:$D$43,A12,'Simone Grech'!$S$23:$S$43)</f>
        <v>32</v>
      </c>
      <c r="L12" s="92">
        <f>SUMIF('Camilleri N.'!$D$23:$D$43,A12,'Camilleri N.'!$S$23:$S$43)</f>
        <v>6</v>
      </c>
      <c r="M12" s="92">
        <f>SUMIF('J. Mifsud'!$D$23:$D$43,A12,'J. Mifsud'!$S$23:$S$43)</f>
        <v>37</v>
      </c>
      <c r="N12" s="92">
        <f>SUMIF('Clarke D.'!$D$23:$D$43,A12,'Clarke D.'!$S$23:$S$43)</f>
        <v>136</v>
      </c>
      <c r="O12" s="92">
        <f>SUMIF('Farrugia I.'!$D$23:$D$43,A12,'Farrugia I.'!$S$23:$S$43)</f>
        <v>143</v>
      </c>
      <c r="P12" s="92">
        <f>SUMIF('M. Vella'!$D$23:$D$43,A12,'M. Vella'!$S$23:$S$43)</f>
        <v>85</v>
      </c>
      <c r="Q12" s="92">
        <f>SUMIF('Stafrace Zammit C.'!$D$23:$D$43,A12,'Stafrace Zammit C.'!$S$23:$S$43)</f>
        <v>99</v>
      </c>
      <c r="R12" s="92">
        <f>SUMIF('Victor George Axiaq'!$D$23:$D$43,A12,'Victor George Axiaq'!$S$23:$S$43)</f>
        <v>70</v>
      </c>
      <c r="S12" s="92">
        <f>SUMIF('mag. 3'!$D$23:$D$43,A12,'mag. 3'!$S$23:$S$43)</f>
        <v>0</v>
      </c>
      <c r="T12" s="92">
        <f>SUMIF('Galea Sciberras N.'!$D$23:$D$43,A12,'Galea Sciberras N.'!$S$23:$S$43)</f>
        <v>135</v>
      </c>
      <c r="U12" s="92">
        <f>SUMIF('Bugeja A.'!$D$23:$D$43,A12,'Bugeja A.'!$S$23:$S$43)</f>
        <v>0</v>
      </c>
      <c r="V12" s="92">
        <f>SUMIF('Galea C.'!$D$23:$D$43,A12,'Galea C.'!$S$23:$S$43)</f>
        <v>35</v>
      </c>
      <c r="W12" s="92">
        <f>SUMIF('Frendo Dimech D.'!$D$23:$D$43,A12,'Frendo Dimech D.'!$S$23:$S$43)</f>
        <v>15</v>
      </c>
      <c r="X12" s="93">
        <f>SUMIF('Rachel Montebello'!$D$23:$D$43,A12,'Rachel Montebello'!$S$23:$S$43)</f>
        <v>60</v>
      </c>
      <c r="Y12" s="94">
        <f t="shared" si="0"/>
        <v>1419</v>
      </c>
      <c r="Z12" s="95">
        <f t="shared" si="1"/>
        <v>0.10772033705306308</v>
      </c>
      <c r="AA12" s="96">
        <f>SUM(Y10:Y12)</f>
        <v>4731</v>
      </c>
      <c r="AB12" s="97">
        <f>AA12/$Y$31</f>
        <v>0.3591437030289228</v>
      </c>
    </row>
    <row r="13" spans="1:28" ht="15.75" customHeight="1">
      <c r="A13" s="76" t="s">
        <v>8</v>
      </c>
      <c r="B13" s="77">
        <f>SUMIF('J. Demicoli'!$D$23:$D$43,A13,'J. Demicoli'!$S$23:$S$43)</f>
        <v>0</v>
      </c>
      <c r="C13" s="78">
        <f>SUMIF('Vella G.'!$D$23:$D$43,A13,'Vella G.'!$S$23:$S$43)</f>
        <v>0</v>
      </c>
      <c r="D13" s="78">
        <f>SUMIF('Depasquale F.'!$D$23:$D$43,A13,'Depasquale F.'!$S$23:$S$43)</f>
        <v>0</v>
      </c>
      <c r="E13" s="78">
        <f>SUMIF('Astrid-May Grima'!$D$23:$D$43,A13,'Astrid-May Grima'!$S$23:$S$43)</f>
        <v>0</v>
      </c>
      <c r="F13" s="78">
        <f>SUMIF('Farrugia Frendo C.'!$D$23:$D$43,A13,'Farrugia Frendo C.'!$S$23:$S$43)</f>
        <v>0</v>
      </c>
      <c r="G13" s="78">
        <f>SUMIF('Micallef Stafrace Y.'!$D$23:$D$43,A13,'Micallef Stafrace Y.'!$S$23:$S$43)</f>
        <v>0</v>
      </c>
      <c r="H13" s="78">
        <f>SUMIF('Demicoli A.'!$D$23:$D$43,A13,'Demicoli A.'!$S$23:$S$43)</f>
        <v>0</v>
      </c>
      <c r="I13" s="78">
        <f>SUMIF('Farrugia M.'!$D$23:$D$43,A13,'Farrugia M.'!$S$23:$S$43)</f>
        <v>0</v>
      </c>
      <c r="J13" s="78">
        <f>SUMIF('Nadine Lia'!$D$23:$D$43,A13,'Nadine Lia'!$S$23:$S$43)</f>
        <v>0</v>
      </c>
      <c r="K13" s="78">
        <f>SUMIF('Simone Grech'!$D$23:$D$43,A13,'Simone Grech'!$S$23:$S$43)</f>
        <v>0</v>
      </c>
      <c r="L13" s="78">
        <f>SUMIF('Camilleri N.'!$D$23:$D$43,A13,'Camilleri N.'!$S$23:$S$43)</f>
        <v>0</v>
      </c>
      <c r="M13" s="78">
        <f>SUMIF('J. Mifsud'!$D$23:$D$43,A13,'J. Mifsud'!$S$23:$S$43)</f>
        <v>0</v>
      </c>
      <c r="N13" s="78">
        <f>SUMIF('Clarke D.'!$D$23:$D$43,A13,'Clarke D.'!$S$23:$S$43)</f>
        <v>0</v>
      </c>
      <c r="O13" s="78">
        <f>SUMIF('Farrugia I.'!$D$23:$D$43,A13,'Farrugia I.'!$S$23:$S$43)</f>
        <v>46</v>
      </c>
      <c r="P13" s="78">
        <f>SUMIF('M. Vella'!$D$23:$D$43,A13,'M. Vella'!$S$23:$S$43)</f>
        <v>0</v>
      </c>
      <c r="Q13" s="78">
        <f>SUMIF('Stafrace Zammit C.'!$D$23:$D$43,A13,'Stafrace Zammit C.'!$S$23:$S$43)</f>
        <v>0</v>
      </c>
      <c r="R13" s="78">
        <f>SUMIF('Victor George Axiaq'!$D$23:$D$43,A13,'Victor George Axiaq'!$S$23:$S$43)</f>
        <v>0</v>
      </c>
      <c r="S13" s="78">
        <f>SUMIF('mag. 3'!$D$23:$D$43,A13,'mag. 3'!$S$23:$S$43)</f>
        <v>0</v>
      </c>
      <c r="T13" s="78">
        <f>SUMIF('Galea Sciberras N.'!$D$23:$D$43,A13,'Galea Sciberras N.'!$S$23:$S$43)</f>
        <v>0</v>
      </c>
      <c r="U13" s="78">
        <f>SUMIF('Bugeja A.'!$D$23:$D$43,A13,'Bugeja A.'!$S$23:$S$43)</f>
        <v>0</v>
      </c>
      <c r="V13" s="78">
        <f>SUMIF('Galea C.'!$D$23:$D$43,A13,'Galea C.'!$S$23:$S$43)</f>
        <v>0</v>
      </c>
      <c r="W13" s="78">
        <f>SUMIF('Frendo Dimech D.'!$D$23:$D$43,A13,'Frendo Dimech D.'!$S$23:$S$43)</f>
        <v>5</v>
      </c>
      <c r="X13" s="79">
        <f>SUMIF('Rachel Montebello'!$D$23:$D$43,A13,'Rachel Montebello'!$S$23:$S$43)</f>
        <v>0</v>
      </c>
      <c r="Y13" s="80">
        <f t="shared" si="0"/>
        <v>51</v>
      </c>
      <c r="Z13" s="81">
        <f t="shared" si="1"/>
        <v>0.0038715554543384194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Demicoli'!$S$23:$S$43)</f>
        <v>0</v>
      </c>
      <c r="C14" s="79">
        <f>SUMIF('Vella G.'!$D$23:$D$43,A14,'Vella G.'!$S$23:$S$43)</f>
        <v>0</v>
      </c>
      <c r="D14" s="79">
        <f>SUMIF('Depasquale F.'!$D$23:$D$43,A14,'Depasquale F.'!$S$23:$S$43)</f>
        <v>0</v>
      </c>
      <c r="E14" s="79">
        <f>SUMIF('Astrid-May Grima'!$D$23:$D$43,A14,'Astrid-May Grima'!$S$23:$S$43)</f>
        <v>0</v>
      </c>
      <c r="F14" s="79">
        <f>SUMIF('Farrugia Frendo C.'!$D$23:$D$43,A14,'Farrugia Frendo C.'!$S$23:$S$43)</f>
        <v>0</v>
      </c>
      <c r="G14" s="79">
        <f>SUMIF('Micallef Stafrace Y.'!$D$23:$D$43,A14,'Micallef Stafrace Y.'!$S$23:$S$43)</f>
        <v>0</v>
      </c>
      <c r="H14" s="79">
        <f>SUMIF('Demicoli A.'!$D$23:$D$43,A14,'Demicoli A.'!$S$23:$S$43)</f>
        <v>0</v>
      </c>
      <c r="I14" s="79">
        <f>SUMIF('Farrugia M.'!$D$23:$D$43,A14,'Farrugia M.'!$S$23:$S$43)</f>
        <v>0</v>
      </c>
      <c r="J14" s="79">
        <f>SUMIF('Nadine Lia'!$D$23:$D$43,A14,'Nadine Lia'!$S$23:$S$43)</f>
        <v>0</v>
      </c>
      <c r="K14" s="79">
        <f>SUMIF('Simone Grech'!$D$23:$D$43,A14,'Simone Grech'!$S$23:$S$43)</f>
        <v>0</v>
      </c>
      <c r="L14" s="79">
        <f>SUMIF('Camilleri N.'!$D$23:$D$43,A14,'Camilleri N.'!$S$23:$S$43)</f>
        <v>0</v>
      </c>
      <c r="M14" s="79">
        <f>SUMIF('J. Mifsud'!$D$23:$D$43,A14,'J. Mifsud'!$S$23:$S$43)</f>
        <v>0</v>
      </c>
      <c r="N14" s="79">
        <f>SUMIF('Clarke D.'!$D$23:$D$43,A14,'Clarke D.'!$S$23:$S$43)</f>
        <v>0</v>
      </c>
      <c r="O14" s="79">
        <f>SUMIF('Farrugia I.'!$D$23:$D$43,A14,'Farrugia I.'!$S$23:$S$43)</f>
        <v>0</v>
      </c>
      <c r="P14" s="79">
        <f>SUMIF('M. Vella'!$D$23:$D$43,A14,'M. Vella'!$S$23:$S$43)</f>
        <v>0</v>
      </c>
      <c r="Q14" s="79">
        <f>SUMIF('Stafrace Zammit C.'!$D$23:$D$43,A14,'Stafrace Zammit C.'!$S$23:$S$43)</f>
        <v>0</v>
      </c>
      <c r="R14" s="79">
        <f>SUMIF('Victor George Axiaq'!$D$23:$D$43,A14,'Victor George Axiaq'!$S$23:$S$43)</f>
        <v>0</v>
      </c>
      <c r="S14" s="79">
        <f>SUMIF('mag. 3'!$D$23:$D$43,A14,'mag. 3'!$S$23:$S$43)</f>
        <v>0</v>
      </c>
      <c r="T14" s="79">
        <f>SUMIF('Galea Sciberras N.'!$D$23:$D$43,A14,'Galea Sciberras N.'!$S$23:$S$43)</f>
        <v>0</v>
      </c>
      <c r="U14" s="79">
        <f>SUMIF('Bugeja A.'!$D$23:$D$43,A14,'Bugeja A.'!$S$23:$S$43)</f>
        <v>0</v>
      </c>
      <c r="V14" s="79">
        <f>SUMIF('Galea C.'!$D$23:$D$43,A14,'Galea C.'!$S$23:$S$43)</f>
        <v>0</v>
      </c>
      <c r="W14" s="79">
        <f>SUMIF('Frendo Dimech D.'!$D$23:$D$43,A14,'Frendo Dimech D.'!$S$23:$S$43)</f>
        <v>0</v>
      </c>
      <c r="X14" s="79">
        <f>SUMIF('Rachel Montebello'!$D$23:$D$43,A14,'Rachel Montebello'!$S$23:$S$43)</f>
        <v>19</v>
      </c>
      <c r="Y14" s="86">
        <f t="shared" si="0"/>
        <v>19</v>
      </c>
      <c r="Z14" s="87">
        <f t="shared" si="1"/>
        <v>0.001442344188871176</v>
      </c>
      <c r="AA14" s="88"/>
      <c r="AB14" s="89"/>
    </row>
    <row r="15" spans="1:28" ht="15.75" customHeight="1">
      <c r="A15" s="90" t="s">
        <v>34</v>
      </c>
      <c r="B15" s="91">
        <f>SUMIF('J. Demicoli'!$D$23:$D$43,A15,'J. Demicoli'!$S$23:$S$43)</f>
        <v>0</v>
      </c>
      <c r="C15" s="92">
        <f>SUMIF('Vella G.'!$D$23:$D$43,A15,'Vella G.'!$S$23:$S$43)</f>
        <v>0</v>
      </c>
      <c r="D15" s="92">
        <f>SUMIF('Depasquale F.'!$D$23:$D$43,A15,'Depasquale F.'!$S$23:$S$43)</f>
        <v>0</v>
      </c>
      <c r="E15" s="92">
        <f>SUMIF('Astrid-May Grima'!$D$23:$D$43,A15,'Astrid-May Grima'!$S$23:$S$43)</f>
        <v>0</v>
      </c>
      <c r="F15" s="92">
        <f>SUMIF('Farrugia Frendo C.'!$D$23:$D$43,A15,'Farrugia Frendo C.'!$S$23:$S$43)</f>
        <v>0</v>
      </c>
      <c r="G15" s="92">
        <f>SUMIF('Micallef Stafrace Y.'!$D$23:$D$43,A15,'Micallef Stafrace Y.'!$S$23:$S$43)</f>
        <v>1328</v>
      </c>
      <c r="H15" s="92">
        <f>SUMIF('Demicoli A.'!$D$23:$D$43,A15,'Demicoli A.'!$S$23:$S$43)</f>
        <v>0</v>
      </c>
      <c r="I15" s="92">
        <f>SUMIF('Farrugia M.'!$D$23:$D$43,A15,'Farrugia M.'!$S$23:$S$43)</f>
        <v>0</v>
      </c>
      <c r="J15" s="92">
        <f>SUMIF('Nadine Lia'!$D$23:$D$43,A15,'Nadine Lia'!$S$23:$S$43)</f>
        <v>0</v>
      </c>
      <c r="K15" s="92">
        <f>SUMIF('Simone Grech'!$D$23:$D$43,A15,'Simone Grech'!$S$23:$S$43)</f>
        <v>0</v>
      </c>
      <c r="L15" s="92">
        <f>SUMIF('Camilleri N.'!$D$23:$D$43,A15,'Camilleri N.'!$S$23:$S$43)</f>
        <v>0</v>
      </c>
      <c r="M15" s="92">
        <f>SUMIF('J. Mifsud'!$D$23:$D$43,A15,'J. Mifsud'!$S$23:$S$43)</f>
        <v>0</v>
      </c>
      <c r="N15" s="92">
        <f>SUMIF('Clarke D.'!$D$23:$D$43,A15,'Clarke D.'!$S$23:$S$43)</f>
        <v>40</v>
      </c>
      <c r="O15" s="92">
        <f>SUMIF('Farrugia I.'!$D$23:$D$43,A15,'Farrugia I.'!$S$23:$S$43)</f>
        <v>0</v>
      </c>
      <c r="P15" s="92">
        <f>SUMIF('M. Vella'!$D$23:$D$43,A15,'M. Vella'!$S$23:$S$43)</f>
        <v>0</v>
      </c>
      <c r="Q15" s="92">
        <f>SUMIF('Stafrace Zammit C.'!$D$23:$D$43,A15,'Stafrace Zammit C.'!$S$23:$S$43)</f>
        <v>0</v>
      </c>
      <c r="R15" s="92">
        <f>SUMIF('Victor George Axiaq'!$D$23:$D$43,A15,'Victor George Axiaq'!$S$23:$S$43)</f>
        <v>0</v>
      </c>
      <c r="S15" s="92">
        <f>SUMIF('mag. 3'!$D$23:$D$43,A15,'mag. 3'!$S$23:$S$43)</f>
        <v>0</v>
      </c>
      <c r="T15" s="92">
        <f>SUMIF('Galea Sciberras N.'!$D$23:$D$43,A15,'Galea Sciberras N.'!$S$23:$S$43)</f>
        <v>0</v>
      </c>
      <c r="U15" s="92">
        <f>SUMIF('Bugeja A.'!$D$23:$D$43,A15,'Bugeja A.'!$S$23:$S$43)</f>
        <v>0</v>
      </c>
      <c r="V15" s="92">
        <f>SUMIF('Galea C.'!$D$23:$D$43,A15,'Galea C.'!$S$23:$S$43)</f>
        <v>0</v>
      </c>
      <c r="W15" s="92">
        <f>SUMIF('Frendo Dimech D.'!$D$23:$D$43,A15,'Frendo Dimech D.'!$S$23:$S$43)</f>
        <v>0</v>
      </c>
      <c r="X15" s="93">
        <f>SUMIF('Rachel Montebello'!$D$23:$D$43,A15,'Rachel Montebello'!$S$23:$S$43)</f>
        <v>0</v>
      </c>
      <c r="Y15" s="94">
        <f t="shared" si="0"/>
        <v>1368</v>
      </c>
      <c r="Z15" s="95">
        <f t="shared" si="1"/>
        <v>0.10384878159872467</v>
      </c>
      <c r="AA15" s="96">
        <f>SUM(Y13:Y15)</f>
        <v>1438</v>
      </c>
      <c r="AB15" s="97">
        <f>AA15/$Y$31</f>
        <v>0.10916268124193426</v>
      </c>
    </row>
    <row r="16" spans="1:28" ht="15.75" customHeight="1">
      <c r="A16" s="76" t="s">
        <v>9</v>
      </c>
      <c r="B16" s="77">
        <f>SUMIF('J. Demicoli'!$D$23:$D$43,A16,'J. Demicoli'!$S$23:$S$43)</f>
        <v>0</v>
      </c>
      <c r="C16" s="78">
        <f>SUMIF('Vella G.'!$D$23:$D$43,A16,'Vella G.'!$S$23:$S$43)</f>
        <v>0</v>
      </c>
      <c r="D16" s="78">
        <f>SUMIF('Depasquale F.'!$D$23:$D$43,A16,'Depasquale F.'!$S$23:$S$43)</f>
        <v>0</v>
      </c>
      <c r="E16" s="78">
        <f>SUMIF('Astrid-May Grima'!$D$23:$D$43,A16,'Astrid-May Grima'!$S$23:$S$43)</f>
        <v>0</v>
      </c>
      <c r="F16" s="78">
        <f>SUMIF('Farrugia Frendo C.'!$D$23:$D$43,A16,'Farrugia Frendo C.'!$S$23:$S$43)</f>
        <v>0</v>
      </c>
      <c r="G16" s="78">
        <f>SUMIF('Micallef Stafrace Y.'!$D$23:$D$43,A16,'Micallef Stafrace Y.'!$S$23:$S$43)</f>
        <v>0</v>
      </c>
      <c r="H16" s="78">
        <f>SUMIF('Demicoli A.'!$D$23:$D$43,A16,'Demicoli A.'!$S$23:$S$43)</f>
        <v>0</v>
      </c>
      <c r="I16" s="78">
        <f>SUMIF('Farrugia M.'!$D$23:$D$43,A16,'Farrugia M.'!$S$23:$S$43)</f>
        <v>0</v>
      </c>
      <c r="J16" s="78">
        <f>SUMIF('Nadine Lia'!$D$23:$D$43,A16,'Nadine Lia'!$S$23:$S$43)</f>
        <v>0</v>
      </c>
      <c r="K16" s="78">
        <f>SUMIF('Simone Grech'!$D$23:$D$43,A16,'Simone Grech'!$S$23:$S$43)</f>
        <v>0</v>
      </c>
      <c r="L16" s="78">
        <f>SUMIF('Camilleri N.'!$D$23:$D$43,A16,'Camilleri N.'!$S$23:$S$43)</f>
        <v>0</v>
      </c>
      <c r="M16" s="78">
        <f>SUMIF('J. Mifsud'!$D$23:$D$43,A16,'J. Mifsud'!$S$23:$S$43)</f>
        <v>0</v>
      </c>
      <c r="N16" s="78">
        <f>SUMIF('Clarke D.'!$D$23:$D$43,A16,'Clarke D.'!$S$23:$S$43)</f>
        <v>0</v>
      </c>
      <c r="O16" s="78">
        <f>SUMIF('Farrugia I.'!$D$23:$D$43,A16,'Farrugia I.'!$S$23:$S$43)</f>
        <v>0</v>
      </c>
      <c r="P16" s="78">
        <f>SUMIF('M. Vella'!$D$23:$D$43,A16,'M. Vella'!$S$23:$S$43)</f>
        <v>0</v>
      </c>
      <c r="Q16" s="78">
        <f>SUMIF('Stafrace Zammit C.'!$D$23:$D$43,A16,'Stafrace Zammit C.'!$S$23:$S$43)</f>
        <v>67</v>
      </c>
      <c r="R16" s="78">
        <f>SUMIF('Victor George Axiaq'!$D$23:$D$43,A16,'Victor George Axiaq'!$S$23:$S$43)</f>
        <v>0</v>
      </c>
      <c r="S16" s="78">
        <f>SUMIF('mag. 3'!$D$23:$D$43,A16,'mag. 3'!$S$23:$S$43)</f>
        <v>0</v>
      </c>
      <c r="T16" s="78">
        <f>SUMIF('Galea Sciberras N.'!$D$23:$D$43,A16,'Galea Sciberras N.'!$S$23:$S$43)</f>
        <v>0</v>
      </c>
      <c r="U16" s="78">
        <f>SUMIF('Bugeja A.'!$D$23:$D$43,A16,'Bugeja A.'!$S$23:$S$43)</f>
        <v>0</v>
      </c>
      <c r="V16" s="78">
        <f>SUMIF('Galea C.'!$D$23:$D$43,A16,'Galea C.'!$S$23:$S$43)</f>
        <v>0</v>
      </c>
      <c r="W16" s="78">
        <f>SUMIF('Frendo Dimech D.'!$D$23:$D$43,A16,'Frendo Dimech D.'!$S$23:$S$43)</f>
        <v>0</v>
      </c>
      <c r="X16" s="79">
        <f>SUMIF('Rachel Montebello'!$D$23:$D$43,A16,'Rachel Montebello'!$S$23:$S$43)</f>
        <v>0</v>
      </c>
      <c r="Y16" s="80">
        <f t="shared" si="0"/>
        <v>67</v>
      </c>
      <c r="Z16" s="81">
        <f t="shared" si="1"/>
        <v>0.005086161087072041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Demicoli'!$S$23:$S$43)</f>
        <v>0</v>
      </c>
      <c r="C17" s="79">
        <f>SUMIF('Vella G.'!$D$23:$D$43,A17,'Vella G.'!$S$23:$S$43)</f>
        <v>0</v>
      </c>
      <c r="D17" s="79">
        <f>SUMIF('Depasquale F.'!$D$23:$D$43,A17,'Depasquale F.'!$S$23:$S$43)</f>
        <v>0</v>
      </c>
      <c r="E17" s="79">
        <f>SUMIF('Astrid-May Grima'!$D$23:$D$43,A17,'Astrid-May Grima'!$S$23:$S$43)</f>
        <v>0</v>
      </c>
      <c r="F17" s="79">
        <f>SUMIF('Farrugia Frendo C.'!$D$23:$D$43,A17,'Farrugia Frendo C.'!$S$23:$S$43)</f>
        <v>0</v>
      </c>
      <c r="G17" s="79">
        <f>SUMIF('Micallef Stafrace Y.'!$D$23:$D$43,A17,'Micallef Stafrace Y.'!$S$23:$S$43)</f>
        <v>0</v>
      </c>
      <c r="H17" s="79">
        <f>SUMIF('Demicoli A.'!$D$23:$D$43,A17,'Demicoli A.'!$S$23:$S$43)</f>
        <v>0</v>
      </c>
      <c r="I17" s="79">
        <f>SUMIF('Farrugia M.'!$D$23:$D$43,A17,'Farrugia M.'!$S$23:$S$43)</f>
        <v>0</v>
      </c>
      <c r="J17" s="79">
        <f>SUMIF('Nadine Lia'!$D$23:$D$43,A17,'Nadine Lia'!$S$23:$S$43)</f>
        <v>0</v>
      </c>
      <c r="K17" s="79">
        <f>SUMIF('Simone Grech'!$D$23:$D$43,A17,'Simone Grech'!$S$23:$S$43)</f>
        <v>0</v>
      </c>
      <c r="L17" s="79">
        <f>SUMIF('Camilleri N.'!$D$23:$D$43,A17,'Camilleri N.'!$S$23:$S$43)</f>
        <v>0</v>
      </c>
      <c r="M17" s="79">
        <f>SUMIF('J. Mifsud'!$D$23:$D$43,A17,'J. Mifsud'!$S$23:$S$43)</f>
        <v>0</v>
      </c>
      <c r="N17" s="79">
        <f>SUMIF('Clarke D.'!$D$23:$D$43,A17,'Clarke D.'!$S$23:$S$43)</f>
        <v>0</v>
      </c>
      <c r="O17" s="79">
        <f>SUMIF('Farrugia I.'!$D$23:$D$43,A17,'Farrugia I.'!$S$23:$S$43)</f>
        <v>114</v>
      </c>
      <c r="P17" s="79">
        <f>SUMIF('M. Vella'!$D$23:$D$43,A17,'M. Vella'!$S$23:$S$43)</f>
        <v>0</v>
      </c>
      <c r="Q17" s="79">
        <f>SUMIF('Stafrace Zammit C.'!$D$23:$D$43,A17,'Stafrace Zammit C.'!$S$23:$S$43)</f>
        <v>0</v>
      </c>
      <c r="R17" s="79">
        <f>SUMIF('Victor George Axiaq'!$D$23:$D$43,A17,'Victor George Axiaq'!$S$23:$S$43)</f>
        <v>0</v>
      </c>
      <c r="S17" s="79">
        <f>SUMIF('mag. 3'!$D$23:$D$43,A17,'mag. 3'!$S$23:$S$43)</f>
        <v>0</v>
      </c>
      <c r="T17" s="79">
        <f>SUMIF('Galea Sciberras N.'!$D$23:$D$43,A17,'Galea Sciberras N.'!$S$23:$S$43)</f>
        <v>0</v>
      </c>
      <c r="U17" s="79">
        <f>SUMIF('Bugeja A.'!$D$23:$D$43,A17,'Bugeja A.'!$S$23:$S$43)</f>
        <v>0</v>
      </c>
      <c r="V17" s="79">
        <f>SUMIF('Galea C.'!$D$23:$D$43,A17,'Galea C.'!$S$23:$S$43)</f>
        <v>0</v>
      </c>
      <c r="W17" s="79">
        <f>SUMIF('Frendo Dimech D.'!$D$23:$D$43,A17,'Frendo Dimech D.'!$S$23:$S$43)</f>
        <v>0</v>
      </c>
      <c r="X17" s="79">
        <f>SUMIF('Rachel Montebello'!$D$23:$D$43,A17,'Rachel Montebello'!$S$23:$S$43)</f>
        <v>0</v>
      </c>
      <c r="Y17" s="86">
        <f t="shared" si="0"/>
        <v>114</v>
      </c>
      <c r="Z17" s="87">
        <f t="shared" si="1"/>
        <v>0.008654065133227055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Demicoli'!$S$23:$S$43)</f>
        <v>0</v>
      </c>
      <c r="C18" s="79">
        <f>SUMIF('Vella G.'!$D$23:$D$43,A18,'Vella G.'!$S$23:$S$43)</f>
        <v>0</v>
      </c>
      <c r="D18" s="79">
        <f>SUMIF('Depasquale F.'!$D$23:$D$43,A18,'Depasquale F.'!$S$23:$S$43)</f>
        <v>0</v>
      </c>
      <c r="E18" s="79">
        <f>SUMIF('Astrid-May Grima'!$D$23:$D$43,A18,'Astrid-May Grima'!$S$23:$S$43)</f>
        <v>0</v>
      </c>
      <c r="F18" s="79">
        <f>SUMIF('Farrugia Frendo C.'!$D$23:$D$43,A18,'Farrugia Frendo C.'!$S$23:$S$43)</f>
        <v>0</v>
      </c>
      <c r="G18" s="79">
        <f>SUMIF('Micallef Stafrace Y.'!$D$23:$D$43,A18,'Micallef Stafrace Y.'!$S$23:$S$43)</f>
        <v>0</v>
      </c>
      <c r="H18" s="79">
        <f>SUMIF('Demicoli A.'!$D$23:$D$43,A18,'Demicoli A.'!$S$23:$S$43)</f>
        <v>0</v>
      </c>
      <c r="I18" s="79">
        <f>SUMIF('Farrugia M.'!$D$23:$D$43,A18,'Farrugia M.'!$S$23:$S$43)</f>
        <v>0</v>
      </c>
      <c r="J18" s="79">
        <f>SUMIF('Nadine Lia'!$D$23:$D$43,A18,'Nadine Lia'!$S$23:$S$43)</f>
        <v>0</v>
      </c>
      <c r="K18" s="79">
        <f>SUMIF('Simone Grech'!$D$23:$D$43,A18,'Simone Grech'!$S$23:$S$43)</f>
        <v>0</v>
      </c>
      <c r="L18" s="79">
        <f>SUMIF('Camilleri N.'!$D$23:$D$43,A18,'Camilleri N.'!$S$23:$S$43)</f>
        <v>0</v>
      </c>
      <c r="M18" s="79">
        <f>SUMIF('J. Mifsud'!$D$23:$D$43,A18,'J. Mifsud'!$S$23:$S$43)</f>
        <v>0</v>
      </c>
      <c r="N18" s="79">
        <f>SUMIF('Clarke D.'!$D$23:$D$43,A18,'Clarke D.'!$S$23:$S$43)</f>
        <v>0</v>
      </c>
      <c r="O18" s="79">
        <f>SUMIF('Farrugia I.'!$D$23:$D$43,A18,'Farrugia I.'!$S$23:$S$43)</f>
        <v>101</v>
      </c>
      <c r="P18" s="79">
        <f>SUMIF('M. Vella'!$D$23:$D$43,A18,'M. Vella'!$S$23:$S$43)</f>
        <v>12</v>
      </c>
      <c r="Q18" s="79">
        <f>SUMIF('Stafrace Zammit C.'!$D$23:$D$43,A18,'Stafrace Zammit C.'!$S$23:$S$43)</f>
        <v>0</v>
      </c>
      <c r="R18" s="79">
        <f>SUMIF('Victor George Axiaq'!$D$23:$D$43,A18,'Victor George Axiaq'!$S$23:$S$43)</f>
        <v>2</v>
      </c>
      <c r="S18" s="79">
        <f>SUMIF('mag. 3'!$D$23:$D$43,A18,'mag. 3'!$S$23:$S$43)</f>
        <v>0</v>
      </c>
      <c r="T18" s="79">
        <f>SUMIF('Galea Sciberras N.'!$D$23:$D$43,A18,'Galea Sciberras N.'!$S$23:$S$43)</f>
        <v>0</v>
      </c>
      <c r="U18" s="79">
        <f>SUMIF('Bugeja A.'!$D$23:$D$43,A18,'Bugeja A.'!$S$23:$S$43)</f>
        <v>0</v>
      </c>
      <c r="V18" s="79">
        <f>SUMIF('Galea C.'!$D$23:$D$43,A18,'Galea C.'!$S$23:$S$43)</f>
        <v>0</v>
      </c>
      <c r="W18" s="79">
        <f>SUMIF('Frendo Dimech D.'!$D$23:$D$43,A18,'Frendo Dimech D.'!$S$23:$S$43)</f>
        <v>1</v>
      </c>
      <c r="X18" s="79">
        <f>SUMIF('Rachel Montebello'!$D$23:$D$43,A18,'Rachel Montebello'!$S$23:$S$43)</f>
        <v>0</v>
      </c>
      <c r="Y18" s="86">
        <f t="shared" si="0"/>
        <v>116</v>
      </c>
      <c r="Z18" s="87">
        <f t="shared" si="1"/>
        <v>0.008805890837318758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Demicoli'!$S$23:$S$43)</f>
        <v>0</v>
      </c>
      <c r="C19" s="79">
        <f>SUMIF('Vella G.'!$D$23:$D$43,A19,'Vella G.'!$S$23:$S$43)</f>
        <v>0</v>
      </c>
      <c r="D19" s="79">
        <f>SUMIF('Depasquale F.'!$D$23:$D$43,A19,'Depasquale F.'!$S$23:$S$43)</f>
        <v>0</v>
      </c>
      <c r="E19" s="79">
        <f>SUMIF('Astrid-May Grima'!$D$23:$D$43,A19,'Astrid-May Grima'!$S$23:$S$43)</f>
        <v>121</v>
      </c>
      <c r="F19" s="79">
        <f>SUMIF('Farrugia Frendo C.'!$D$23:$D$43,A19,'Farrugia Frendo C.'!$S$23:$S$43)</f>
        <v>0</v>
      </c>
      <c r="G19" s="79">
        <f>SUMIF('Micallef Stafrace Y.'!$D$23:$D$43,A19,'Micallef Stafrace Y.'!$S$23:$S$43)</f>
        <v>0</v>
      </c>
      <c r="H19" s="79">
        <f>SUMIF('Demicoli A.'!$D$23:$D$43,A19,'Demicoli A.'!$S$23:$S$43)</f>
        <v>0</v>
      </c>
      <c r="I19" s="79">
        <f>SUMIF('Farrugia M.'!$D$23:$D$43,A19,'Farrugia M.'!$S$23:$S$43)</f>
        <v>0</v>
      </c>
      <c r="J19" s="79">
        <f>SUMIF('Nadine Lia'!$D$23:$D$43,A19,'Nadine Lia'!$S$23:$S$43)</f>
        <v>0</v>
      </c>
      <c r="K19" s="79">
        <f>SUMIF('Simone Grech'!$D$23:$D$43,A19,'Simone Grech'!$S$23:$S$43)</f>
        <v>0</v>
      </c>
      <c r="L19" s="79">
        <f>SUMIF('Camilleri N.'!$D$23:$D$43,A19,'Camilleri N.'!$S$23:$S$43)</f>
        <v>0</v>
      </c>
      <c r="M19" s="79">
        <f>SUMIF('J. Mifsud'!$D$23:$D$43,A19,'J. Mifsud'!$S$23:$S$43)</f>
        <v>0</v>
      </c>
      <c r="N19" s="79">
        <f>SUMIF('Clarke D.'!$D$23:$D$43,A19,'Clarke D.'!$S$23:$S$43)</f>
        <v>0</v>
      </c>
      <c r="O19" s="79">
        <f>SUMIF('Farrugia I.'!$D$23:$D$43,A19,'Farrugia I.'!$S$23:$S$43)</f>
        <v>0</v>
      </c>
      <c r="P19" s="79">
        <f>SUMIF('M. Vella'!$D$23:$D$43,A19,'M. Vella'!$S$23:$S$43)</f>
        <v>1</v>
      </c>
      <c r="Q19" s="79">
        <f>SUMIF('Stafrace Zammit C.'!$D$23:$D$43,A19,'Stafrace Zammit C.'!$S$23:$S$43)</f>
        <v>0</v>
      </c>
      <c r="R19" s="79">
        <f>SUMIF('Victor George Axiaq'!$D$23:$D$43,A19,'Victor George Axiaq'!$S$23:$S$43)</f>
        <v>0</v>
      </c>
      <c r="S19" s="79">
        <f>SUMIF('mag. 3'!$D$23:$D$43,A19,'mag. 3'!$S$23:$S$43)</f>
        <v>0</v>
      </c>
      <c r="T19" s="79">
        <f>SUMIF('Galea Sciberras N.'!$D$23:$D$43,A19,'Galea Sciberras N.'!$S$23:$S$43)</f>
        <v>0</v>
      </c>
      <c r="U19" s="79">
        <f>SUMIF('Bugeja A.'!$D$23:$D$43,A19,'Bugeja A.'!$S$23:$S$43)</f>
        <v>0</v>
      </c>
      <c r="V19" s="79">
        <f>SUMIF('Galea C.'!$D$23:$D$43,A19,'Galea C.'!$S$23:$S$43)</f>
        <v>0</v>
      </c>
      <c r="W19" s="79">
        <f>SUMIF('Frendo Dimech D.'!$D$23:$D$43,A19,'Frendo Dimech D.'!$S$23:$S$43)</f>
        <v>0</v>
      </c>
      <c r="X19" s="79">
        <f>SUMIF('Rachel Montebello'!$D$23:$D$43,A19,'Rachel Montebello'!$S$23:$S$43)</f>
        <v>0</v>
      </c>
      <c r="Y19" s="86">
        <f t="shared" si="0"/>
        <v>122</v>
      </c>
      <c r="Z19" s="87">
        <f t="shared" si="1"/>
        <v>0.009261367949593867</v>
      </c>
      <c r="AA19" s="88"/>
      <c r="AB19" s="89"/>
    </row>
    <row r="20" spans="1:28" ht="15.75" customHeight="1">
      <c r="A20" s="90" t="s">
        <v>38</v>
      </c>
      <c r="B20" s="91">
        <f>SUMIF('J. Demicoli'!$D$23:$D$43,A20,'J. Demicoli'!$S$23:$S$43)</f>
        <v>0</v>
      </c>
      <c r="C20" s="92">
        <f>SUMIF('Vella G.'!$D$23:$D$43,A20,'Vella G.'!$S$23:$S$43)</f>
        <v>0</v>
      </c>
      <c r="D20" s="92">
        <f>SUMIF('Depasquale F.'!$D$23:$D$43,A20,'Depasquale F.'!$S$23:$S$43)</f>
        <v>0</v>
      </c>
      <c r="E20" s="92">
        <f>SUMIF('Astrid-May Grima'!$D$23:$D$43,A20,'Astrid-May Grima'!$S$23:$S$43)</f>
        <v>0</v>
      </c>
      <c r="F20" s="92">
        <f>SUMIF('Farrugia Frendo C.'!$D$23:$D$43,A20,'Farrugia Frendo C.'!$S$23:$S$43)</f>
        <v>0</v>
      </c>
      <c r="G20" s="92">
        <f>SUMIF('Micallef Stafrace Y.'!$D$23:$D$43,A20,'Micallef Stafrace Y.'!$S$23:$S$43)</f>
        <v>0</v>
      </c>
      <c r="H20" s="92">
        <f>SUMIF('Demicoli A.'!$D$23:$D$43,A20,'Demicoli A.'!$S$23:$S$43)</f>
        <v>0</v>
      </c>
      <c r="I20" s="92">
        <f>SUMIF('Farrugia M.'!$D$23:$D$43,A20,'Farrugia M.'!$S$23:$S$43)</f>
        <v>0</v>
      </c>
      <c r="J20" s="92">
        <f>SUMIF('Nadine Lia'!$D$23:$D$43,A20,'Nadine Lia'!$S$23:$S$43)</f>
        <v>6</v>
      </c>
      <c r="K20" s="92">
        <f>SUMIF('Simone Grech'!$D$23:$D$43,A20,'Simone Grech'!$S$23:$S$43)</f>
        <v>0</v>
      </c>
      <c r="L20" s="92">
        <f>SUMIF('Camilleri N.'!$D$23:$D$43,A20,'Camilleri N.'!$S$23:$S$43)</f>
        <v>0</v>
      </c>
      <c r="M20" s="92">
        <f>SUMIF('J. Mifsud'!$D$23:$D$43,A20,'J. Mifsud'!$S$23:$S$43)</f>
        <v>0</v>
      </c>
      <c r="N20" s="92">
        <f>SUMIF('Clarke D.'!$D$23:$D$43,A20,'Clarke D.'!$S$23:$S$43)</f>
        <v>0</v>
      </c>
      <c r="O20" s="92">
        <f>SUMIF('Farrugia I.'!$D$23:$D$43,A20,'Farrugia I.'!$S$23:$S$43)</f>
        <v>0</v>
      </c>
      <c r="P20" s="92">
        <f>SUMIF('M. Vella'!$D$23:$D$43,A20,'M. Vella'!$S$23:$S$43)</f>
        <v>0</v>
      </c>
      <c r="Q20" s="92">
        <f>SUMIF('Stafrace Zammit C.'!$D$23:$D$43,A20,'Stafrace Zammit C.'!$S$23:$S$43)</f>
        <v>0</v>
      </c>
      <c r="R20" s="92">
        <f>SUMIF('Victor George Axiaq'!$D$23:$D$43,A20,'Victor George Axiaq'!$S$23:$S$43)</f>
        <v>0</v>
      </c>
      <c r="S20" s="92">
        <f>SUMIF('mag. 3'!$D$23:$D$43,A20,'mag. 3'!$S$23:$S$43)</f>
        <v>0</v>
      </c>
      <c r="T20" s="92">
        <f>SUMIF('Galea Sciberras N.'!$D$23:$D$43,A20,'Galea Sciberras N.'!$S$23:$S$43)</f>
        <v>0</v>
      </c>
      <c r="U20" s="92">
        <f>SUMIF('Bugeja A.'!$D$23:$D$43,A20,'Bugeja A.'!$S$23:$S$43)</f>
        <v>0</v>
      </c>
      <c r="V20" s="92">
        <f>SUMIF('Galea C.'!$D$23:$D$43,A20,'Galea C.'!$S$23:$S$43)</f>
        <v>0</v>
      </c>
      <c r="W20" s="92">
        <f>SUMIF('Frendo Dimech D.'!$D$23:$D$43,A20,'Frendo Dimech D.'!$S$23:$S$43)</f>
        <v>0</v>
      </c>
      <c r="X20" s="93">
        <f>SUMIF('Rachel Montebello'!$D$23:$D$43,A20,'Rachel Montebello'!$S$23:$S$43)</f>
        <v>0</v>
      </c>
      <c r="Y20" s="94">
        <f t="shared" si="0"/>
        <v>6</v>
      </c>
      <c r="Z20" s="95">
        <f t="shared" si="1"/>
        <v>0.0004554771122751082</v>
      </c>
      <c r="AA20" s="96">
        <f>SUM(Y16:Y20)</f>
        <v>425</v>
      </c>
      <c r="AB20" s="97">
        <f>AA20/$Y$31</f>
        <v>0.03226296211948683</v>
      </c>
    </row>
    <row r="21" spans="1:28" ht="15.75" customHeight="1">
      <c r="A21" s="76" t="s">
        <v>39</v>
      </c>
      <c r="B21" s="77">
        <f>SUMIF('J. Demicoli'!$D$23:$D$43,A21,'J. Demicoli'!$S$23:$S$43)</f>
        <v>0</v>
      </c>
      <c r="C21" s="78">
        <f>SUMIF('Vella G.'!$D$23:$D$43,A21,'Vella G.'!$S$23:$S$43)</f>
        <v>0</v>
      </c>
      <c r="D21" s="78">
        <f>SUMIF('Depasquale F.'!$D$23:$D$43,A21,'Depasquale F.'!$S$23:$S$43)</f>
        <v>0</v>
      </c>
      <c r="E21" s="78">
        <f>SUMIF('Astrid-May Grima'!$D$23:$D$43,A21,'Astrid-May Grima'!$S$23:$S$43)</f>
        <v>0</v>
      </c>
      <c r="F21" s="78">
        <f>SUMIF('Farrugia Frendo C.'!$D$23:$D$43,A21,'Farrugia Frendo C.'!$S$23:$S$43)</f>
        <v>0</v>
      </c>
      <c r="G21" s="78">
        <f>SUMIF('Micallef Stafrace Y.'!$D$23:$D$43,A21,'Micallef Stafrace Y.'!$S$23:$S$43)</f>
        <v>0</v>
      </c>
      <c r="H21" s="78">
        <f>SUMIF('Demicoli A.'!$D$23:$D$43,A21,'Demicoli A.'!$S$23:$S$43)</f>
        <v>0</v>
      </c>
      <c r="I21" s="78">
        <f>SUMIF('Farrugia M.'!$D$23:$D$43,A21,'Farrugia M.'!$S$23:$S$43)</f>
        <v>0</v>
      </c>
      <c r="J21" s="78">
        <f>SUMIF('Nadine Lia'!$D$23:$D$43,A21,'Nadine Lia'!$S$23:$S$43)</f>
        <v>0</v>
      </c>
      <c r="K21" s="78">
        <f>SUMIF('Simone Grech'!$D$23:$D$43,A21,'Simone Grech'!$S$23:$S$43)</f>
        <v>0</v>
      </c>
      <c r="L21" s="78">
        <f>SUMIF('Camilleri N.'!$D$23:$D$43,A21,'Camilleri N.'!$S$23:$S$43)</f>
        <v>0</v>
      </c>
      <c r="M21" s="78">
        <f>SUMIF('J. Mifsud'!$D$23:$D$43,A21,'J. Mifsud'!$S$23:$S$43)</f>
        <v>0</v>
      </c>
      <c r="N21" s="78">
        <f>SUMIF('Clarke D.'!$D$23:$D$43,A21,'Clarke D.'!$S$23:$S$43)</f>
        <v>0</v>
      </c>
      <c r="O21" s="78">
        <f>SUMIF('Farrugia I.'!$D$23:$D$43,A21,'Farrugia I.'!$S$23:$S$43)</f>
        <v>0</v>
      </c>
      <c r="P21" s="78">
        <f>SUMIF('M. Vella'!$D$23:$D$43,A21,'M. Vella'!$S$23:$S$43)</f>
        <v>36</v>
      </c>
      <c r="Q21" s="78">
        <f>SUMIF('Stafrace Zammit C.'!$D$23:$D$43,A21,'Stafrace Zammit C.'!$S$23:$S$43)</f>
        <v>0</v>
      </c>
      <c r="R21" s="78">
        <f>SUMIF('Victor George Axiaq'!$D$23:$D$43,A21,'Victor George Axiaq'!$S$23:$S$43)</f>
        <v>194</v>
      </c>
      <c r="S21" s="78">
        <f>SUMIF('mag. 3'!$D$23:$D$43,A21,'mag. 3'!$S$23:$S$43)</f>
        <v>0</v>
      </c>
      <c r="T21" s="78">
        <f>SUMIF('Galea Sciberras N.'!$D$23:$D$43,A21,'Galea Sciberras N.'!$S$23:$S$43)</f>
        <v>0</v>
      </c>
      <c r="U21" s="78">
        <f>SUMIF('Bugeja A.'!$D$23:$D$43,A21,'Bugeja A.'!$S$23:$S$43)</f>
        <v>0</v>
      </c>
      <c r="V21" s="78">
        <f>SUMIF('Galea C.'!$D$23:$D$43,A21,'Galea C.'!$S$23:$S$43)</f>
        <v>0</v>
      </c>
      <c r="W21" s="78">
        <f>SUMIF('Frendo Dimech D.'!$D$23:$D$43,A21,'Frendo Dimech D.'!$S$23:$S$43)</f>
        <v>0</v>
      </c>
      <c r="X21" s="79">
        <f>SUMIF('Rachel Montebello'!$D$23:$D$43,A21,'Rachel Montebello'!$S$23:$S$43)</f>
        <v>7</v>
      </c>
      <c r="Y21" s="80">
        <f t="shared" si="0"/>
        <v>237</v>
      </c>
      <c r="Z21" s="81">
        <f t="shared" si="1"/>
        <v>0.017991345934866773</v>
      </c>
      <c r="AA21" s="82"/>
      <c r="AB21" s="83"/>
    </row>
    <row r="22" spans="1:28" ht="15.75" customHeight="1">
      <c r="A22" s="90" t="s">
        <v>40</v>
      </c>
      <c r="B22" s="91">
        <f>SUMIF('J. Demicoli'!$D$23:$D$43,A22,'J. Demicoli'!$S$23:$S$43)</f>
        <v>0</v>
      </c>
      <c r="C22" s="92">
        <f>SUMIF('Vella G.'!$D$23:$D$43,A22,'Vella G.'!$S$23:$S$43)</f>
        <v>0</v>
      </c>
      <c r="D22" s="92">
        <f>SUMIF('Depasquale F.'!$D$23:$D$43,A22,'Depasquale F.'!$S$23:$S$43)</f>
        <v>0</v>
      </c>
      <c r="E22" s="92">
        <f>SUMIF('Astrid-May Grima'!$D$23:$D$43,A22,'Astrid-May Grima'!$S$23:$S$43)</f>
        <v>0</v>
      </c>
      <c r="F22" s="92">
        <f>SUMIF('Farrugia Frendo C.'!$D$23:$D$43,A22,'Farrugia Frendo C.'!$S$23:$S$43)</f>
        <v>9</v>
      </c>
      <c r="G22" s="92">
        <f>SUMIF('Micallef Stafrace Y.'!$D$23:$D$43,A22,'Micallef Stafrace Y.'!$S$23:$S$43)</f>
        <v>351</v>
      </c>
      <c r="H22" s="92">
        <f>SUMIF('Demicoli A.'!$D$23:$D$43,A22,'Demicoli A.'!$S$23:$S$43)</f>
        <v>0</v>
      </c>
      <c r="I22" s="92">
        <f>SUMIF('Farrugia M.'!$D$23:$D$43,A22,'Farrugia M.'!$S$23:$S$43)</f>
        <v>0</v>
      </c>
      <c r="J22" s="92">
        <f>SUMIF('Nadine Lia'!$D$23:$D$43,A22,'Nadine Lia'!$S$23:$S$43)</f>
        <v>0</v>
      </c>
      <c r="K22" s="92">
        <f>SUMIF('Simone Grech'!$D$23:$D$43,A22,'Simone Grech'!$S$23:$S$43)</f>
        <v>32</v>
      </c>
      <c r="L22" s="92">
        <f>SUMIF('Camilleri N.'!$D$23:$D$43,A22,'Camilleri N.'!$S$23:$S$43)</f>
        <v>0</v>
      </c>
      <c r="M22" s="92">
        <f>SUMIF('J. Mifsud'!$D$23:$D$43,A22,'J. Mifsud'!$S$23:$S$43)</f>
        <v>0</v>
      </c>
      <c r="N22" s="92">
        <f>SUMIF('Clarke D.'!$D$23:$D$43,A22,'Clarke D.'!$S$23:$S$43)</f>
        <v>0</v>
      </c>
      <c r="O22" s="92">
        <f>SUMIF('Farrugia I.'!$D$23:$D$43,A22,'Farrugia I.'!$S$23:$S$43)</f>
        <v>0</v>
      </c>
      <c r="P22" s="92">
        <f>SUMIF('M. Vella'!$D$23:$D$43,A22,'M. Vella'!$S$23:$S$43)</f>
        <v>7</v>
      </c>
      <c r="Q22" s="92">
        <f>SUMIF('Stafrace Zammit C.'!$D$23:$D$43,A22,'Stafrace Zammit C.'!$S$23:$S$43)</f>
        <v>28</v>
      </c>
      <c r="R22" s="92">
        <f>SUMIF('Victor George Axiaq'!$D$23:$D$43,A22,'Victor George Axiaq'!$S$23:$S$43)</f>
        <v>30</v>
      </c>
      <c r="S22" s="92">
        <f>SUMIF('mag. 3'!$D$23:$D$43,A22,'mag. 3'!$S$23:$S$43)</f>
        <v>0</v>
      </c>
      <c r="T22" s="92">
        <f>SUMIF('Galea Sciberras N.'!$D$23:$D$43,A22,'Galea Sciberras N.'!$S$23:$S$43)</f>
        <v>0</v>
      </c>
      <c r="U22" s="92">
        <f>SUMIF('Bugeja A.'!$D$23:$D$43,A22,'Bugeja A.'!$S$23:$S$43)</f>
        <v>0</v>
      </c>
      <c r="V22" s="92">
        <f>SUMIF('Galea C.'!$D$23:$D$43,A22,'Galea C.'!$S$23:$S$43)</f>
        <v>0</v>
      </c>
      <c r="W22" s="92">
        <f>SUMIF('Frendo Dimech D.'!$D$23:$D$43,A22,'Frendo Dimech D.'!$S$23:$S$43)</f>
        <v>0</v>
      </c>
      <c r="X22" s="93">
        <f>SUMIF('Rachel Montebello'!$D$23:$D$43,A22,'Rachel Montebello'!$S$23:$S$43)</f>
        <v>0</v>
      </c>
      <c r="Y22" s="94">
        <f t="shared" si="0"/>
        <v>457</v>
      </c>
      <c r="Z22" s="95">
        <f t="shared" si="1"/>
        <v>0.034692173384954075</v>
      </c>
      <c r="AA22" s="96">
        <f>SUM(Y21:Y22)</f>
        <v>694</v>
      </c>
      <c r="AB22" s="97">
        <f aca="true" t="shared" si="2" ref="AB22:AB30">AA22/$Y$31</f>
        <v>0.05268351931982085</v>
      </c>
    </row>
    <row r="23" spans="1:28" ht="15.75" customHeight="1">
      <c r="A23" s="76" t="s">
        <v>20</v>
      </c>
      <c r="B23" s="98">
        <f>SUMIF('J. Demicoli'!$D$23:$D$43,A23,'J. Demicoli'!$S$23:$S$43)</f>
        <v>27</v>
      </c>
      <c r="C23" s="99">
        <f>SUMIF('Vella G.'!$D$23:$D$43,A23,'Vella G.'!$S$23:$S$43)</f>
        <v>0</v>
      </c>
      <c r="D23" s="99">
        <f>SUMIF('Depasquale F.'!$D$23:$D$43,A23,'Depasquale F.'!$S$23:$S$43)</f>
        <v>0</v>
      </c>
      <c r="E23" s="99">
        <f>SUMIF('Astrid-May Grima'!$D$23:$D$43,A23,'Astrid-May Grima'!$S$23:$S$43)</f>
        <v>0</v>
      </c>
      <c r="F23" s="99">
        <f>SUMIF('Farrugia Frendo C.'!$D$23:$D$43,A23,'Farrugia Frendo C.'!$S$23:$S$43)</f>
        <v>1029</v>
      </c>
      <c r="G23" s="99">
        <f>SUMIF('Micallef Stafrace Y.'!$D$23:$D$43,A23,'Micallef Stafrace Y.'!$S$23:$S$43)</f>
        <v>50</v>
      </c>
      <c r="H23" s="99">
        <f>SUMIF('Demicoli A.'!$D$23:$D$43,A23,'Demicoli A.'!$S$23:$S$43)</f>
        <v>282</v>
      </c>
      <c r="I23" s="99">
        <f>SUMIF('Farrugia M.'!$D$23:$D$43,A23,'Farrugia M.'!$S$23:$S$43)</f>
        <v>0</v>
      </c>
      <c r="J23" s="99">
        <f>SUMIF('Nadine Lia'!$D$23:$D$43,A23,'Nadine Lia'!$S$23:$S$43)</f>
        <v>443</v>
      </c>
      <c r="K23" s="99">
        <f>SUMIF('Simone Grech'!$D$23:$D$43,A23,'Simone Grech'!$S$23:$S$43)</f>
        <v>321</v>
      </c>
      <c r="L23" s="99">
        <f>SUMIF('Camilleri N.'!$D$23:$D$43,A23,'Camilleri N.'!$S$23:$S$43)</f>
        <v>0</v>
      </c>
      <c r="M23" s="99">
        <f>SUMIF('J. Mifsud'!$D$23:$D$43,A23,'J. Mifsud'!$S$23:$S$43)</f>
        <v>93</v>
      </c>
      <c r="N23" s="99">
        <f>SUMIF('Clarke D.'!$D$23:$D$43,A23,'Clarke D.'!$S$23:$S$43)</f>
        <v>3</v>
      </c>
      <c r="O23" s="99">
        <f>SUMIF('Farrugia I.'!$D$23:$D$43,A23,'Farrugia I.'!$S$23:$S$43)</f>
        <v>270</v>
      </c>
      <c r="P23" s="99">
        <f>SUMIF('M. Vella'!$D$23:$D$43,A23,'M. Vella'!$S$23:$S$43)</f>
        <v>40</v>
      </c>
      <c r="Q23" s="99">
        <f>SUMIF('Stafrace Zammit C.'!$D$23:$D$43,A23,'Stafrace Zammit C.'!$S$23:$S$43)</f>
        <v>587</v>
      </c>
      <c r="R23" s="99">
        <f>SUMIF('Victor George Axiaq'!$D$23:$D$43,A23,'Victor George Axiaq'!$S$23:$S$43)</f>
        <v>64</v>
      </c>
      <c r="S23" s="99">
        <f>SUMIF('mag. 3'!$D$23:$D$43,A23,'mag. 3'!$S$23:$S$43)</f>
        <v>0</v>
      </c>
      <c r="T23" s="99">
        <f>SUMIF('Galea Sciberras N.'!$D$23:$D$43,A23,'Galea Sciberras N.'!$S$23:$S$43)</f>
        <v>41</v>
      </c>
      <c r="U23" s="99">
        <f>SUMIF('Bugeja A.'!$D$23:$D$43,A23,'Bugeja A.'!$S$23:$S$43)</f>
        <v>0</v>
      </c>
      <c r="V23" s="99">
        <f>SUMIF('Galea C.'!$D$23:$D$43,A23,'Galea C.'!$S$23:$S$43)</f>
        <v>281</v>
      </c>
      <c r="W23" s="99">
        <f>SUMIF('Frendo Dimech D.'!$D$23:$D$43,A23,'Frendo Dimech D.'!$S$23:$S$43)</f>
        <v>59</v>
      </c>
      <c r="X23" s="100">
        <f>SUMIF('Rachel Montebello'!$D$23:$D$43,A23,'Rachel Montebello'!$S$23:$S$43)</f>
        <v>33</v>
      </c>
      <c r="Y23" s="80">
        <f t="shared" si="0"/>
        <v>3623</v>
      </c>
      <c r="Z23" s="101">
        <f t="shared" si="1"/>
        <v>0.27503226296211947</v>
      </c>
      <c r="AA23" s="102">
        <f aca="true" t="shared" si="3" ref="AA23:AA30">SUM(Y23)</f>
        <v>3623</v>
      </c>
      <c r="AB23" s="103">
        <f t="shared" si="2"/>
        <v>0.27503226296211947</v>
      </c>
    </row>
    <row r="24" spans="1:28" ht="15.75" customHeight="1">
      <c r="A24" s="76" t="s">
        <v>62</v>
      </c>
      <c r="B24" s="98">
        <f>SUMIF('J. Demicoli'!$D$23:$D$43,A24,'J. Demicoli'!$S$23:$S$43)</f>
        <v>0</v>
      </c>
      <c r="C24" s="99">
        <f>SUMIF('Vella G.'!$D$23:$D$43,A24,'Vella G.'!$S$23:$S$43)</f>
        <v>0</v>
      </c>
      <c r="D24" s="99">
        <f>SUMIF('Depasquale F.'!$D$23:$D$43,A24,'Depasquale F.'!$S$23:$S$43)</f>
        <v>0</v>
      </c>
      <c r="E24" s="99">
        <f>SUMIF('Astrid-May Grima'!$D$23:$D$43,A24,'Astrid-May Grima'!$S$23:$S$43)</f>
        <v>0</v>
      </c>
      <c r="F24" s="99">
        <f>SUMIF('Farrugia Frendo C.'!$D$23:$D$43,A24,'Farrugia Frendo C.'!$S$23:$S$43)</f>
        <v>0</v>
      </c>
      <c r="G24" s="99">
        <f>SUMIF('Micallef Stafrace Y.'!$D$23:$D$43,A24,'Micallef Stafrace Y.'!$S$23:$S$43)</f>
        <v>31</v>
      </c>
      <c r="H24" s="99">
        <f>SUMIF('Demicoli A.'!$D$23:$D$43,A24,'Demicoli A.'!$S$23:$S$43)</f>
        <v>0</v>
      </c>
      <c r="I24" s="99">
        <f>SUMIF('Farrugia M.'!$D$23:$D$43,A24,'Farrugia M.'!$S$23:$S$43)</f>
        <v>0</v>
      </c>
      <c r="J24" s="99">
        <f>SUMIF('Nadine Lia'!$D$23:$D$43,A24,'Nadine Lia'!$S$23:$S$43)</f>
        <v>0</v>
      </c>
      <c r="K24" s="99">
        <f>SUMIF('Simone Grech'!$D$23:$D$43,A24,'Simone Grech'!$S$23:$S$43)</f>
        <v>0</v>
      </c>
      <c r="L24" s="99">
        <f>SUMIF('Camilleri N.'!$D$23:$D$43,A24,'Camilleri N.'!$S$23:$S$43)</f>
        <v>0</v>
      </c>
      <c r="M24" s="99">
        <f>SUMIF('J. Mifsud'!$D$23:$D$43,A24,'J. Mifsud'!$S$23:$S$43)</f>
        <v>0</v>
      </c>
      <c r="N24" s="99">
        <f>SUMIF('Clarke D.'!$D$23:$D$43,A24,'Clarke D.'!$S$23:$S$43)</f>
        <v>5</v>
      </c>
      <c r="O24" s="99">
        <f>SUMIF('Farrugia I.'!$D$23:$D$43,A24,'Farrugia I.'!$S$23:$S$43)</f>
        <v>0</v>
      </c>
      <c r="P24" s="99">
        <f>SUMIF('M. Vella'!$D$23:$D$43,A24,'M. Vella'!$S$23:$S$43)</f>
        <v>0</v>
      </c>
      <c r="Q24" s="99">
        <f>SUMIF('Stafrace Zammit C.'!$D$23:$D$43,A24,'Stafrace Zammit C.'!$S$23:$S$43)</f>
        <v>0</v>
      </c>
      <c r="R24" s="99">
        <f>SUMIF('Victor George Axiaq'!$D$23:$D$43,A24,'Victor George Axiaq'!$S$23:$S$43)</f>
        <v>0</v>
      </c>
      <c r="S24" s="99">
        <f>SUMIF('mag. 3'!$D$23:$D$43,A24,'mag. 3'!$S$23:$S$43)</f>
        <v>0</v>
      </c>
      <c r="T24" s="99">
        <f>SUMIF('Galea Sciberras N.'!$D$23:$D$43,A24,'Galea Sciberras N.'!$S$23:$S$43)</f>
        <v>0</v>
      </c>
      <c r="U24" s="99">
        <f>SUMIF('Bugeja A.'!$D$23:$D$43,A24,'Bugeja A.'!$S$23:$S$43)</f>
        <v>0</v>
      </c>
      <c r="V24" s="99">
        <f>SUMIF('Galea C.'!$D$23:$D$43,A24,'Galea C.'!$S$23:$S$43)</f>
        <v>0</v>
      </c>
      <c r="W24" s="99">
        <f>SUMIF('Frendo Dimech D.'!$D$23:$D$43,A24,'Frendo Dimech D.'!$S$23:$S$43)</f>
        <v>0</v>
      </c>
      <c r="X24" s="100">
        <f>SUMIF('Rachel Montebello'!$D$23:$D$43,A24,'Rachel Montebello'!$S$23:$S$43)</f>
        <v>0</v>
      </c>
      <c r="Y24" s="80">
        <f t="shared" si="0"/>
        <v>36</v>
      </c>
      <c r="Z24" s="101">
        <f t="shared" si="1"/>
        <v>0.002732862673650649</v>
      </c>
      <c r="AA24" s="102">
        <f t="shared" si="3"/>
        <v>36</v>
      </c>
      <c r="AB24" s="103">
        <f t="shared" si="2"/>
        <v>0.002732862673650649</v>
      </c>
    </row>
    <row r="25" spans="1:28" ht="15.75" customHeight="1">
      <c r="A25" s="76" t="s">
        <v>63</v>
      </c>
      <c r="B25" s="98">
        <f>SUMIF('J. Demicoli'!$D$23:$D$43,A25,'J. Demicoli'!$S$23:$S$43)</f>
        <v>0</v>
      </c>
      <c r="C25" s="99">
        <f>SUMIF('Vella G.'!$D$23:$D$43,A25,'Vella G.'!$S$23:$S$43)</f>
        <v>0</v>
      </c>
      <c r="D25" s="99">
        <f>SUMIF('Depasquale F.'!$D$23:$D$43,A25,'Depasquale F.'!$S$23:$S$43)</f>
        <v>0</v>
      </c>
      <c r="E25" s="99">
        <f>SUMIF('Astrid-May Grima'!$D$23:$D$43,A25,'Astrid-May Grima'!$S$23:$S$43)</f>
        <v>82</v>
      </c>
      <c r="F25" s="99">
        <f>SUMIF('Farrugia Frendo C.'!$D$23:$D$43,A25,'Farrugia Frendo C.'!$S$23:$S$43)</f>
        <v>0</v>
      </c>
      <c r="G25" s="99">
        <f>SUMIF('Micallef Stafrace Y.'!$D$23:$D$43,A25,'Micallef Stafrace Y.'!$S$23:$S$43)</f>
        <v>0</v>
      </c>
      <c r="H25" s="99">
        <f>SUMIF('Demicoli A.'!$D$23:$D$43,A25,'Demicoli A.'!$S$23:$S$43)</f>
        <v>0</v>
      </c>
      <c r="I25" s="99">
        <f>SUMIF('Farrugia M.'!$D$23:$D$43,A25,'Farrugia M.'!$S$23:$S$43)</f>
        <v>0</v>
      </c>
      <c r="J25" s="99">
        <f>SUMIF('Nadine Lia'!$D$23:$D$43,A25,'Nadine Lia'!$S$23:$S$43)</f>
        <v>0</v>
      </c>
      <c r="K25" s="99">
        <f>SUMIF('Simone Grech'!$D$23:$D$43,A25,'Simone Grech'!$S$23:$S$43)</f>
        <v>0</v>
      </c>
      <c r="L25" s="99">
        <f>SUMIF('Camilleri N.'!$D$23:$D$43,A25,'Camilleri N.'!$S$23:$S$43)</f>
        <v>0</v>
      </c>
      <c r="M25" s="99">
        <f>SUMIF('J. Mifsud'!$D$23:$D$43,A25,'J. Mifsud'!$S$23:$S$43)</f>
        <v>0</v>
      </c>
      <c r="N25" s="99">
        <f>SUMIF('Clarke D.'!$D$23:$D$43,A25,'Clarke D.'!$S$23:$S$43)</f>
        <v>0</v>
      </c>
      <c r="O25" s="99">
        <f>SUMIF('Farrugia I.'!$D$23:$D$43,A25,'Farrugia I.'!$S$23:$S$43)</f>
        <v>0</v>
      </c>
      <c r="P25" s="99">
        <f>SUMIF('M. Vella'!$D$23:$D$43,A25,'M. Vella'!$S$23:$S$43)</f>
        <v>0</v>
      </c>
      <c r="Q25" s="99">
        <f>SUMIF('Stafrace Zammit C.'!$D$23:$D$43,A25,'Stafrace Zammit C.'!$S$23:$S$43)</f>
        <v>1</v>
      </c>
      <c r="R25" s="99">
        <f>SUMIF('Victor George Axiaq'!$D$23:$D$43,A25,'Victor George Axiaq'!$S$23:$S$43)</f>
        <v>0</v>
      </c>
      <c r="S25" s="99">
        <f>SUMIF('mag. 3'!$D$23:$D$43,A25,'mag. 3'!$S$23:$S$43)</f>
        <v>0</v>
      </c>
      <c r="T25" s="99">
        <f>SUMIF('Galea Sciberras N.'!$D$23:$D$43,A25,'Galea Sciberras N.'!$S$23:$S$43)</f>
        <v>0</v>
      </c>
      <c r="U25" s="99">
        <f>SUMIF('Bugeja A.'!$D$23:$D$43,A25,'Bugeja A.'!$S$23:$S$43)</f>
        <v>0</v>
      </c>
      <c r="V25" s="99">
        <f>SUMIF('Galea C.'!$D$23:$D$43,A25,'Galea C.'!$S$23:$S$43)</f>
        <v>0</v>
      </c>
      <c r="W25" s="99">
        <f>SUMIF('Frendo Dimech D.'!$D$23:$D$43,A25,'Frendo Dimech D.'!$S$23:$S$43)</f>
        <v>0</v>
      </c>
      <c r="X25" s="100">
        <f>SUMIF('Rachel Montebello'!$D$23:$D$43,A25,'Rachel Montebello'!$S$23:$S$43)</f>
        <v>0</v>
      </c>
      <c r="Y25" s="80">
        <f t="shared" si="0"/>
        <v>83</v>
      </c>
      <c r="Z25" s="101">
        <f t="shared" si="1"/>
        <v>0.006300766719805663</v>
      </c>
      <c r="AA25" s="102">
        <f t="shared" si="3"/>
        <v>83</v>
      </c>
      <c r="AB25" s="103">
        <f t="shared" si="2"/>
        <v>0.006300766719805663</v>
      </c>
    </row>
    <row r="26" spans="1:28" ht="15.75" customHeight="1">
      <c r="A26" s="76" t="s">
        <v>64</v>
      </c>
      <c r="B26" s="98">
        <f>SUMIF('J. Demicoli'!$D$23:$D$43,A26,'J. Demicoli'!$S$23:$S$43)</f>
        <v>0</v>
      </c>
      <c r="C26" s="99">
        <f>SUMIF('Vella G.'!$D$23:$D$43,A26,'Vella G.'!$S$23:$S$43)</f>
        <v>0</v>
      </c>
      <c r="D26" s="99">
        <f>SUMIF('Depasquale F.'!$D$23:$D$43,A26,'Depasquale F.'!$S$23:$S$43)</f>
        <v>0</v>
      </c>
      <c r="E26" s="99">
        <f>SUMIF('Astrid-May Grima'!$D$23:$D$43,A26,'Astrid-May Grima'!$S$23:$S$43)</f>
        <v>1502</v>
      </c>
      <c r="F26" s="99">
        <f>SUMIF('Farrugia Frendo C.'!$D$23:$D$43,A26,'Farrugia Frendo C.'!$S$23:$S$43)</f>
        <v>0</v>
      </c>
      <c r="G26" s="99">
        <f>SUMIF('Micallef Stafrace Y.'!$D$23:$D$43,A26,'Micallef Stafrace Y.'!$S$23:$S$43)</f>
        <v>0</v>
      </c>
      <c r="H26" s="99">
        <f>SUMIF('Demicoli A.'!$D$23:$D$43,A26,'Demicoli A.'!$S$23:$S$43)</f>
        <v>-1</v>
      </c>
      <c r="I26" s="99">
        <f>SUMIF('Farrugia M.'!$D$23:$D$43,A26,'Farrugia M.'!$S$23:$S$43)</f>
        <v>0</v>
      </c>
      <c r="J26" s="99">
        <f>SUMIF('Nadine Lia'!$D$23:$D$43,A26,'Nadine Lia'!$S$23:$S$43)</f>
        <v>0</v>
      </c>
      <c r="K26" s="99">
        <f>SUMIF('Simone Grech'!$D$23:$D$43,A26,'Simone Grech'!$S$23:$S$43)</f>
        <v>0</v>
      </c>
      <c r="L26" s="99">
        <f>SUMIF('Camilleri N.'!$D$23:$D$43,A26,'Camilleri N.'!$S$23:$S$43)</f>
        <v>0</v>
      </c>
      <c r="M26" s="99">
        <f>SUMIF('J. Mifsud'!$D$23:$D$43,A26,'J. Mifsud'!$S$23:$S$43)</f>
        <v>0</v>
      </c>
      <c r="N26" s="99">
        <f>SUMIF('Clarke D.'!$D$23:$D$43,A26,'Clarke D.'!$S$23:$S$43)</f>
        <v>0</v>
      </c>
      <c r="O26" s="99">
        <f>SUMIF('Farrugia I.'!$D$23:$D$43,A26,'Farrugia I.'!$S$23:$S$43)</f>
        <v>0</v>
      </c>
      <c r="P26" s="99">
        <f>SUMIF('M. Vella'!$D$23:$D$43,A26,'M. Vella'!$S$23:$S$43)</f>
        <v>0</v>
      </c>
      <c r="Q26" s="99">
        <f>SUMIF('Stafrace Zammit C.'!$D$23:$D$43,A26,'Stafrace Zammit C.'!$S$23:$S$43)</f>
        <v>0</v>
      </c>
      <c r="R26" s="99">
        <f>SUMIF('Victor George Axiaq'!$D$23:$D$43,A26,'Victor George Axiaq'!$S$23:$S$43)</f>
        <v>0</v>
      </c>
      <c r="S26" s="99">
        <f>SUMIF('mag. 3'!$D$23:$D$43,A26,'mag. 3'!$S$23:$S$43)</f>
        <v>0</v>
      </c>
      <c r="T26" s="99">
        <f>SUMIF('Galea Sciberras N.'!$D$23:$D$43,A26,'Galea Sciberras N.'!$S$23:$S$43)</f>
        <v>0</v>
      </c>
      <c r="U26" s="99">
        <f>SUMIF('Bugeja A.'!$D$23:$D$43,A26,'Bugeja A.'!$S$23:$S$43)</f>
        <v>0</v>
      </c>
      <c r="V26" s="99">
        <f>SUMIF('Galea C.'!$D$23:$D$43,A26,'Galea C.'!$S$23:$S$43)</f>
        <v>0</v>
      </c>
      <c r="W26" s="99">
        <f>SUMIF('Frendo Dimech D.'!$D$23:$D$43,A26,'Frendo Dimech D.'!$S$23:$S$43)</f>
        <v>0</v>
      </c>
      <c r="X26" s="100">
        <f>SUMIF('Rachel Montebello'!$D$23:$D$43,A26,'Rachel Montebello'!$S$23:$S$43)</f>
        <v>0</v>
      </c>
      <c r="Y26" s="80">
        <f t="shared" si="0"/>
        <v>1501</v>
      </c>
      <c r="Z26" s="101">
        <f t="shared" si="1"/>
        <v>0.11394519092082289</v>
      </c>
      <c r="AA26" s="102">
        <f t="shared" si="3"/>
        <v>1501</v>
      </c>
      <c r="AB26" s="103">
        <f t="shared" si="2"/>
        <v>0.11394519092082289</v>
      </c>
    </row>
    <row r="27" spans="1:28" ht="15.75" customHeight="1">
      <c r="A27" s="104" t="s">
        <v>129</v>
      </c>
      <c r="B27" s="98">
        <f>SUMIF('J. Demicoli'!$D$23:$D$44,A27,'J. Demicoli'!$S$23:$S$44)</f>
        <v>0</v>
      </c>
      <c r="C27" s="99">
        <f>SUMIF('Vella G.'!$D$23:$D$43,A27,'Vella G.'!$S$23:$S$43)</f>
        <v>0</v>
      </c>
      <c r="D27" s="99">
        <f>SUMIF('Depasquale F.'!$D$23:$D$44,A27,'Depasquale F.'!$S$23:$S$44)</f>
        <v>0</v>
      </c>
      <c r="E27" s="99">
        <f>SUMIF('Astrid-May Grima'!$D$23:$D$44,A27,'Astrid-May Grima'!$S$23:$S$44)</f>
        <v>0</v>
      </c>
      <c r="F27" s="99">
        <f>SUMIF('Farrugia Frendo C.'!$D$23:$D$44,A27,'Farrugia Frendo C.'!$S$23:$S$44)</f>
        <v>0</v>
      </c>
      <c r="G27" s="99">
        <f>SUMIF('Micallef Stafrace Y.'!$D$23:$D$44,A27,'Micallef Stafrace Y.'!$S$23:$S$44)</f>
        <v>0</v>
      </c>
      <c r="H27" s="99">
        <f>SUMIF('Demicoli A.'!$D$23:$D$44,A27,'Demicoli A.'!$S$23:$S$44)</f>
        <v>0</v>
      </c>
      <c r="I27" s="99">
        <f>SUMIF('Farrugia M.'!$D$23:$D$44,A27,'Farrugia M.'!$S$23:$S$44)</f>
        <v>0</v>
      </c>
      <c r="J27" s="99">
        <f>SUMIF('Nadine Lia'!$D$23:$D$44,A27,'Nadine Lia'!$S$23:$S$44)</f>
        <v>0</v>
      </c>
      <c r="K27" s="99">
        <f>SUMIF('Simone Grech'!$D$23:$D$44,A27,'Simone Grech'!$S$23:$S$44)</f>
        <v>0</v>
      </c>
      <c r="L27" s="99">
        <f>SUMIF('Camilleri N.'!$D$23:$D$44,A27,'Camilleri N.'!$S$23:$S$44)</f>
        <v>0</v>
      </c>
      <c r="M27" s="99">
        <f>SUMIF('J. Mifsud'!$D$23:$D$44,A27,'J. Mifsud'!$S$23:$S$44)</f>
        <v>0</v>
      </c>
      <c r="N27" s="99">
        <f>SUMIF('Clarke D.'!$D$23:$D$44,A27,'Clarke D.'!$S$23:$S$44)</f>
        <v>0</v>
      </c>
      <c r="O27" s="99">
        <f>SUMIF('Farrugia I.'!$D$23:$D$44,A27,'Farrugia I.'!$S$23:$S$44)</f>
        <v>0</v>
      </c>
      <c r="P27" s="99">
        <f>SUMIF('M. Vella'!$D$29:$D$50,A27,'M. Vella'!$S$29:$S$50)</f>
        <v>0</v>
      </c>
      <c r="Q27" s="99">
        <f>SUMIF('Stafrace Zammit C.'!$D$23:$D$44,A27,'Stafrace Zammit C.'!$S$23:$S$44)</f>
        <v>6</v>
      </c>
      <c r="R27" s="99">
        <f>SUMIF('Victor George Axiaq'!$D$23:$D$44,A27,'Victor George Axiaq'!$S$23:$S$44)</f>
        <v>0</v>
      </c>
      <c r="S27" s="99">
        <f>SUMIF('mag. 3'!$D$23:$D$44,A27,'mag. 3'!$S$23:$S$44)</f>
        <v>0</v>
      </c>
      <c r="T27" s="99">
        <f>SUMIF('Galea Sciberras N.'!$D$23:$D$43,A27,'Galea Sciberras N.'!$S$23:$S$43)</f>
        <v>0</v>
      </c>
      <c r="U27" s="99">
        <f>SUMIF('Bugeja A.'!$D$23:$D$43,A27,'Bugeja A.'!$S$23:$S$43)</f>
        <v>0</v>
      </c>
      <c r="V27" s="99">
        <f>SUMIF('Galea C.'!$D$23:$D$43,A27,'Galea C.'!$S$23:$S$43)</f>
        <v>0</v>
      </c>
      <c r="W27" s="99">
        <f>SUMIF('Frendo Dimech D.'!$D$23:$D$43,A27,'Frendo Dimech D.'!$S$23:$S$43)</f>
        <v>5</v>
      </c>
      <c r="X27" s="100">
        <f>SUMIF('Rachel Montebello'!$D$23:$D$43,A27,'Rachel Montebello'!$S$23:$S$43)</f>
        <v>0</v>
      </c>
      <c r="Y27" s="105">
        <f t="shared" si="0"/>
        <v>11</v>
      </c>
      <c r="Z27" s="101">
        <f>Y27/$Y$31</f>
        <v>0.0008350413725043649</v>
      </c>
      <c r="AA27" s="102">
        <f t="shared" si="3"/>
        <v>11</v>
      </c>
      <c r="AB27" s="103">
        <f t="shared" si="2"/>
        <v>0.0008350413725043649</v>
      </c>
    </row>
    <row r="28" spans="1:28" ht="15.75" customHeight="1">
      <c r="A28" s="104" t="s">
        <v>130</v>
      </c>
      <c r="B28" s="98">
        <f>SUMIF('J. Demicoli'!$D$23:$D$44,A28,'J. Demicoli'!$S$23:$S$44)</f>
        <v>0</v>
      </c>
      <c r="C28" s="99">
        <f>SUMIF('Vella G.'!$D$23:$D$43,A28,'Vella G.'!$S$23:$S$43)</f>
        <v>0</v>
      </c>
      <c r="D28" s="99">
        <f>SUMIF('Depasquale F.'!$D$23:$D$44,A28,'Depasquale F.'!$S$23:$S$44)</f>
        <v>0</v>
      </c>
      <c r="E28" s="99">
        <f>SUMIF('Astrid-May Grima'!$D$23:$D$44,A28,'Astrid-May Grima'!$S$23:$S$44)</f>
        <v>0</v>
      </c>
      <c r="F28" s="99">
        <f>SUMIF('Farrugia Frendo C.'!$D$23:$D$44,A28,'Farrugia Frendo C.'!$S$23:$S$44)</f>
        <v>0</v>
      </c>
      <c r="G28" s="99">
        <f>SUMIF('Micallef Stafrace Y.'!$D$23:$D$44,A28,'Micallef Stafrace Y.'!$S$23:$S$44)</f>
        <v>0</v>
      </c>
      <c r="H28" s="99">
        <f>SUMIF('Demicoli A.'!$D$23:$D$44,A28,'Demicoli A.'!$S$23:$S$44)</f>
        <v>0</v>
      </c>
      <c r="I28" s="99">
        <f>SUMIF('Farrugia M.'!$D$23:$D$44,A28,'Farrugia M.'!$S$23:$S$44)</f>
        <v>0</v>
      </c>
      <c r="J28" s="99">
        <f>SUMIF('Nadine Lia'!$D$23:$D$44,A28,'Nadine Lia'!$S$23:$S$44)</f>
        <v>0</v>
      </c>
      <c r="K28" s="99">
        <f>SUMIF('Simone Grech'!$D$23:$D$44,A28,'Simone Grech'!$S$23:$S$44)</f>
        <v>0</v>
      </c>
      <c r="L28" s="99">
        <f>SUMIF('Camilleri N.'!$D$23:$D$44,A28,'Camilleri N.'!$S$23:$S$44)</f>
        <v>0</v>
      </c>
      <c r="M28" s="99">
        <f>SUMIF('J. Mifsud'!$D$23:$D$44,A28,'J. Mifsud'!$S$23:$S$44)</f>
        <v>0</v>
      </c>
      <c r="N28" s="99">
        <f>SUMIF('Clarke D.'!$D$23:$D$44,A28,'Clarke D.'!$S$23:$S$44)</f>
        <v>0</v>
      </c>
      <c r="O28" s="99">
        <f>SUMIF('Farrugia I.'!$D$23:$D$44,A28,'Farrugia I.'!$S$23:$S$44)</f>
        <v>0</v>
      </c>
      <c r="P28" s="99">
        <f>SUMIF('M. Vella'!$D$29:$D$50,A28,'M. Vella'!$S$29:$S$50)</f>
        <v>0</v>
      </c>
      <c r="Q28" s="99">
        <f>SUMIF('Stafrace Zammit C.'!$D$23:$D$44,A28,'Stafrace Zammit C.'!$S$23:$S$44)</f>
        <v>0</v>
      </c>
      <c r="R28" s="99">
        <f>SUMIF('Victor George Axiaq'!$D$23:$D$44,A28,'Victor George Axiaq'!$S$23:$S$44)</f>
        <v>0</v>
      </c>
      <c r="S28" s="99">
        <f>SUMIF('mag. 3'!$D$23:$D$44,A28,'mag. 3'!$S$23:$S$44)</f>
        <v>0</v>
      </c>
      <c r="T28" s="99">
        <f>SUMIF('Galea Sciberras N.'!$D$23:$D$43,A28,'Galea Sciberras N.'!$S$23:$S$43)</f>
        <v>0</v>
      </c>
      <c r="U28" s="99">
        <f>SUMIF('Bugeja A.'!$D$23:$D$43,A28,'Bugeja A.'!$S$23:$S$43)</f>
        <v>0</v>
      </c>
      <c r="V28" s="99">
        <f>SUMIF('Galea C.'!$D$23:$D$43,A28,'Galea C.'!$S$23:$S$43)</f>
        <v>0</v>
      </c>
      <c r="W28" s="99">
        <f>SUMIF('Frendo Dimech D.'!$D$23:$D$43,A28,'Frendo Dimech D.'!$S$23:$S$43)</f>
        <v>0</v>
      </c>
      <c r="X28" s="100">
        <f>SUMIF('Rachel Montebello'!$D$23:$D$43,A28,'Rachel Montebello'!$S$23:$S$43)</f>
        <v>0</v>
      </c>
      <c r="Y28" s="105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131</v>
      </c>
      <c r="B29" s="98">
        <f>SUMIF('J. Demicoli'!$D$23:$D$44,A29,'J. Demicoli'!$S$23:$S$44)</f>
        <v>0</v>
      </c>
      <c r="C29" s="99">
        <f>SUMIF('Vella G.'!$D$23:$D$43,A29,'Vella G.'!$S$23:$S$43)</f>
        <v>0</v>
      </c>
      <c r="D29" s="99">
        <f>SUMIF('Depasquale F.'!$D$23:$D$44,A29,'Depasquale F.'!$S$23:$S$44)</f>
        <v>0</v>
      </c>
      <c r="E29" s="99">
        <f>SUMIF('Astrid-May Grima'!$D$23:$D$44,A29,'Astrid-May Grima'!$S$23:$S$44)</f>
        <v>0</v>
      </c>
      <c r="F29" s="99">
        <f>SUMIF('Farrugia Frendo C.'!$D$23:$D$44,A29,'Farrugia Frendo C.'!$S$23:$S$44)</f>
        <v>0</v>
      </c>
      <c r="G29" s="99">
        <f>SUMIF('Micallef Stafrace Y.'!$D$23:$D$44,A29,'Micallef Stafrace Y.'!$S$23:$S$44)</f>
        <v>0</v>
      </c>
      <c r="H29" s="99">
        <f>SUMIF('Demicoli A.'!$D$23:$D$44,A29,'Demicoli A.'!$S$23:$S$44)</f>
        <v>0</v>
      </c>
      <c r="I29" s="99">
        <f>SUMIF('Farrugia M.'!$D$23:$D$44,A29,'Farrugia M.'!$S$23:$S$44)</f>
        <v>0</v>
      </c>
      <c r="J29" s="99">
        <f>SUMIF('Nadine Lia'!$D$23:$D$44,A29,'Nadine Lia'!$S$23:$S$44)</f>
        <v>0</v>
      </c>
      <c r="K29" s="99">
        <f>SUMIF('Simone Grech'!$D$23:$D$44,A29,'Simone Grech'!$S$23:$S$44)</f>
        <v>0</v>
      </c>
      <c r="L29" s="99">
        <f>SUMIF('Camilleri N.'!$D$23:$D$44,A29,'Camilleri N.'!$S$23:$S$44)</f>
        <v>0</v>
      </c>
      <c r="M29" s="99">
        <f>SUMIF('J. Mifsud'!$D$23:$D$44,A29,'J. Mifsud'!$S$23:$S$44)</f>
        <v>0</v>
      </c>
      <c r="N29" s="99">
        <f>SUMIF('Clarke D.'!$D$23:$D$44,A29,'Clarke D.'!$S$23:$S$44)</f>
        <v>0</v>
      </c>
      <c r="O29" s="99">
        <f>SUMIF('Farrugia I.'!$D$23:$D$44,A29,'Farrugia I.'!$S$23:$S$44)</f>
        <v>0</v>
      </c>
      <c r="P29" s="99">
        <f>SUMIF('M. Vella'!$D$29:$D$50,A29,'M. Vella'!$S$29:$S$50)</f>
        <v>0</v>
      </c>
      <c r="Q29" s="99">
        <f>SUMIF('Stafrace Zammit C.'!$D$23:$D$44,A29,'Stafrace Zammit C.'!$S$23:$S$44)</f>
        <v>1</v>
      </c>
      <c r="R29" s="99">
        <f>SUMIF('Victor George Axiaq'!$D$23:$D$44,A29,'Victor George Axiaq'!$S$23:$S$44)</f>
        <v>0</v>
      </c>
      <c r="S29" s="99">
        <f>SUMIF('mag. 3'!$D$23:$D$44,A29,'mag. 3'!$S$23:$S$44)</f>
        <v>0</v>
      </c>
      <c r="T29" s="99">
        <f>SUMIF('Galea Sciberras N.'!$D$23:$D$43,A29,'Galea Sciberras N.'!$S$23:$S$43)</f>
        <v>0</v>
      </c>
      <c r="U29" s="99">
        <f>SUMIF('Bugeja A.'!$D$23:$D$43,A29,'Bugeja A.'!$S$23:$S$43)</f>
        <v>0</v>
      </c>
      <c r="V29" s="99">
        <f>SUMIF('Galea C.'!$D$23:$D$43,A29,'Galea C.'!$S$23:$S$43)</f>
        <v>0</v>
      </c>
      <c r="W29" s="99">
        <f>SUMIF('Frendo Dimech D.'!$D$23:$D$43,A29,'Frendo Dimech D.'!$S$23:$S$43)</f>
        <v>0</v>
      </c>
      <c r="X29" s="100">
        <f>SUMIF('Rachel Montebello'!$D$23:$D$43,A29,'Rachel Montebello'!$S$23:$S$43)</f>
        <v>0</v>
      </c>
      <c r="Y29" s="105">
        <f t="shared" si="0"/>
        <v>1</v>
      </c>
      <c r="Z29" s="106">
        <f>Y29/$Y$31</f>
        <v>7.591285204585137E-05</v>
      </c>
      <c r="AA29" s="102">
        <f t="shared" si="3"/>
        <v>1</v>
      </c>
      <c r="AB29" s="103">
        <f t="shared" si="2"/>
        <v>7.591285204585137E-05</v>
      </c>
    </row>
    <row r="30" spans="1:28" ht="15.75" customHeight="1" thickBot="1">
      <c r="A30" s="107" t="s">
        <v>132</v>
      </c>
      <c r="B30" s="77">
        <f>SUMIF('J. Demicoli'!$D$23:$D$44,A30,'J. Demicoli'!$S$23:$S$44)</f>
        <v>0</v>
      </c>
      <c r="C30" s="78">
        <f>SUMIF('Vella G.'!$D$23:$D$43,A30,'Vella G.'!$S$23:$S$43)</f>
        <v>0</v>
      </c>
      <c r="D30" s="78">
        <f>SUMIF('Depasquale F.'!$D$23:$D$44,A30,'Depasquale F.'!$S$23:$S$44)</f>
        <v>0</v>
      </c>
      <c r="E30" s="78">
        <f>SUMIF('Astrid-May Grima'!$D$23:$D$44,A30,'Astrid-May Grima'!$S$23:$S$44)</f>
        <v>0</v>
      </c>
      <c r="F30" s="78">
        <f>SUMIF('Farrugia Frendo C.'!$D$23:$D$44,A30,'Farrugia Frendo C.'!$S$23:$S$44)</f>
        <v>0</v>
      </c>
      <c r="G30" s="78">
        <f>SUMIF('Micallef Stafrace Y.'!$D$23:$D$44,A30,'Micallef Stafrace Y.'!$S$23:$S$44)</f>
        <v>0</v>
      </c>
      <c r="H30" s="78">
        <f>SUMIF('Demicoli A.'!$D$23:$D$44,A30,'Demicoli A.'!$S$23:$S$44)</f>
        <v>0</v>
      </c>
      <c r="I30" s="78">
        <f>SUMIF('Farrugia M.'!$D$23:$D$44,A30,'Farrugia M.'!$S$23:$S$44)</f>
        <v>0</v>
      </c>
      <c r="J30" s="78">
        <f>SUMIF('Nadine Lia'!$D$23:$D$44,A30,'Nadine Lia'!$S$23:$S$44)</f>
        <v>0</v>
      </c>
      <c r="K30" s="78">
        <f>SUMIF('Simone Grech'!$D$23:$D$44,A30,'Simone Grech'!$S$23:$S$44)</f>
        <v>0</v>
      </c>
      <c r="L30" s="78">
        <f>SUMIF('Camilleri N.'!$D$23:$D$44,A30,'Camilleri N.'!$S$23:$S$44)</f>
        <v>0</v>
      </c>
      <c r="M30" s="78">
        <f>SUMIF('J. Mifsud'!$D$23:$D$44,A30,'J. Mifsud'!$S$23:$S$44)</f>
        <v>0</v>
      </c>
      <c r="N30" s="78">
        <f>SUMIF('Clarke D.'!$D$23:$D$44,A30,'Clarke D.'!$S$23:$S$44)</f>
        <v>43</v>
      </c>
      <c r="O30" s="78">
        <f>SUMIF('Farrugia I.'!$D$23:$D$44,A30,'Farrugia I.'!$S$23:$S$44)</f>
        <v>584</v>
      </c>
      <c r="P30" s="78">
        <f>SUMIF('M. Vella'!$D$29:$D$50,A30,'M. Vella'!$S$29:$S$50)</f>
        <v>0</v>
      </c>
      <c r="Q30" s="78">
        <f>SUMIF('Stafrace Zammit C.'!$D$23:$D$44,A30,'Stafrace Zammit C.'!$S$23:$S$44)</f>
        <v>0</v>
      </c>
      <c r="R30" s="78">
        <f>SUMIF('Victor George Axiaq'!$D$23:$D$44,A30,'Victor George Axiaq'!$S$23:$S$44)</f>
        <v>0</v>
      </c>
      <c r="S30" s="78">
        <f>SUMIF('mag. 3'!$D$23:$D$44,A30,'mag. 3'!$S$23:$S$44)</f>
        <v>0</v>
      </c>
      <c r="T30" s="78">
        <f>SUMIF('Galea Sciberras N.'!$D$23:$D$43,A30,'Galea Sciberras N.'!$S$23:$S$43)</f>
        <v>0</v>
      </c>
      <c r="U30" s="78">
        <f>SUMIF('Bugeja A.'!$D$23:$D$43,A30,'Bugeja A.'!$S$23:$S$43)</f>
        <v>0</v>
      </c>
      <c r="V30" s="78">
        <f>SUMIF('Galea C.'!$D$23:$D$43,A30,'Galea C.'!$S$23:$S$43)</f>
        <v>0</v>
      </c>
      <c r="W30" s="78">
        <f>SUMIF('Frendo Dimech D.'!$D$23:$D$43,A30,'Frendo Dimech D.'!$S$23:$S$43)</f>
        <v>3</v>
      </c>
      <c r="X30" s="108">
        <f>SUMIF('Rachel Montebello'!$D$23:$D$43,A30,'Rachel Montebello'!$S$23:$S$43)</f>
        <v>0</v>
      </c>
      <c r="Y30" s="80">
        <f t="shared" si="0"/>
        <v>630</v>
      </c>
      <c r="Z30" s="101">
        <f>Y30/$Y$31</f>
        <v>0.047825096788886357</v>
      </c>
      <c r="AA30" s="102">
        <f t="shared" si="3"/>
        <v>630</v>
      </c>
      <c r="AB30" s="103">
        <f t="shared" si="2"/>
        <v>0.047825096788886357</v>
      </c>
    </row>
    <row r="31" spans="1:28" s="116" customFormat="1" ht="13.5" customHeight="1" thickBot="1">
      <c r="A31" s="109" t="s">
        <v>21</v>
      </c>
      <c r="B31" s="110">
        <f aca="true" t="shared" si="4" ref="B31:Y31">SUM(B10:B30)</f>
        <v>341</v>
      </c>
      <c r="C31" s="111">
        <f t="shared" si="4"/>
        <v>216</v>
      </c>
      <c r="D31" s="111">
        <f t="shared" si="4"/>
        <v>0</v>
      </c>
      <c r="E31" s="111">
        <f t="shared" si="4"/>
        <v>1938</v>
      </c>
      <c r="F31" s="111">
        <f t="shared" si="4"/>
        <v>1277</v>
      </c>
      <c r="G31" s="111">
        <f t="shared" si="4"/>
        <v>1882</v>
      </c>
      <c r="H31" s="111">
        <f t="shared" si="4"/>
        <v>479</v>
      </c>
      <c r="I31" s="111">
        <f t="shared" si="4"/>
        <v>192</v>
      </c>
      <c r="J31" s="111">
        <f t="shared" si="4"/>
        <v>651</v>
      </c>
      <c r="K31" s="111">
        <f t="shared" si="4"/>
        <v>444</v>
      </c>
      <c r="L31" s="111">
        <f t="shared" si="4"/>
        <v>245</v>
      </c>
      <c r="M31" s="111">
        <f t="shared" si="4"/>
        <v>195</v>
      </c>
      <c r="N31" s="111">
        <f t="shared" si="4"/>
        <v>426</v>
      </c>
      <c r="O31" s="111">
        <f t="shared" si="4"/>
        <v>1378</v>
      </c>
      <c r="P31" s="111">
        <f t="shared" si="4"/>
        <v>303</v>
      </c>
      <c r="Q31" s="111">
        <f t="shared" si="4"/>
        <v>1073</v>
      </c>
      <c r="R31" s="111">
        <f t="shared" si="4"/>
        <v>372</v>
      </c>
      <c r="S31" s="111">
        <f t="shared" si="4"/>
        <v>0</v>
      </c>
      <c r="T31" s="111">
        <f t="shared" si="4"/>
        <v>974</v>
      </c>
      <c r="U31" s="111">
        <f t="shared" si="4"/>
        <v>0</v>
      </c>
      <c r="V31" s="111">
        <f t="shared" si="4"/>
        <v>325</v>
      </c>
      <c r="W31" s="111">
        <f t="shared" si="4"/>
        <v>165</v>
      </c>
      <c r="X31" s="111">
        <f>SUM(X10:X30)</f>
        <v>297</v>
      </c>
      <c r="Y31" s="112">
        <f t="shared" si="4"/>
        <v>13173</v>
      </c>
      <c r="Z31" s="113"/>
      <c r="AA31" s="114"/>
      <c r="AB31" s="115"/>
    </row>
    <row r="32" spans="2:28" ht="13.5" customHeight="1" thickBot="1">
      <c r="B32" s="117">
        <f>B31/Y31</f>
        <v>0.025886282547635316</v>
      </c>
      <c r="C32" s="118">
        <f>C31/Y31</f>
        <v>0.016397176041903893</v>
      </c>
      <c r="D32" s="118">
        <f>D31/Y31</f>
        <v>0</v>
      </c>
      <c r="E32" s="118">
        <f>E31/Y31</f>
        <v>0.14711910726485994</v>
      </c>
      <c r="F32" s="118">
        <f>F31/Y31</f>
        <v>0.09694071206255218</v>
      </c>
      <c r="G32" s="118">
        <f>G31/Y31</f>
        <v>0.14286798755029226</v>
      </c>
      <c r="H32" s="118">
        <f>H31/Y31</f>
        <v>0.0363622561299628</v>
      </c>
      <c r="I32" s="118">
        <f>I31/Y31</f>
        <v>0.014575267592803462</v>
      </c>
      <c r="J32" s="118">
        <f>J31/Y31</f>
        <v>0.04941926668184924</v>
      </c>
      <c r="K32" s="118">
        <f>K31/Y31</f>
        <v>0.033705306308358</v>
      </c>
      <c r="L32" s="118">
        <f>L31/Y31</f>
        <v>0.018598648751233585</v>
      </c>
      <c r="M32" s="118">
        <f>M31/Y31</f>
        <v>0.014803006148941016</v>
      </c>
      <c r="N32" s="118">
        <f>N31/Y31</f>
        <v>0.03233887497153268</v>
      </c>
      <c r="O32" s="118">
        <f>O31/Y31</f>
        <v>0.10460791011918318</v>
      </c>
      <c r="P32" s="118">
        <f>P31/Y31</f>
        <v>0.023001594169892964</v>
      </c>
      <c r="Q32" s="118">
        <f>Q31/Y31</f>
        <v>0.08145449024519852</v>
      </c>
      <c r="R32" s="118">
        <f>R31/Y31</f>
        <v>0.028239580961056707</v>
      </c>
      <c r="S32" s="118">
        <f>S31/Y31</f>
        <v>0</v>
      </c>
      <c r="T32" s="118">
        <f>T31/Y31</f>
        <v>0.07393911789265922</v>
      </c>
      <c r="U32" s="118">
        <f>U31/Y31</f>
        <v>0</v>
      </c>
      <c r="V32" s="118">
        <f>V31/Y31</f>
        <v>0.024671676914901693</v>
      </c>
      <c r="W32" s="118">
        <f>W31/Y31</f>
        <v>0.012525620587565475</v>
      </c>
      <c r="X32" s="119">
        <f>X31/Y31</f>
        <v>0.022546117057617856</v>
      </c>
      <c r="Y32" s="113"/>
      <c r="Z32" s="120"/>
      <c r="AA32" s="120"/>
      <c r="AB32" s="120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16">
      <selection activeCell="J25" sqref="J25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Demicoli'!$S$23</f>
        <v>187</v>
      </c>
      <c r="H23" s="3"/>
      <c r="I23" s="38">
        <v>3</v>
      </c>
      <c r="J23" s="3"/>
      <c r="K23" s="38"/>
      <c r="L23" s="3"/>
      <c r="M23" s="38">
        <v>0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190</v>
      </c>
      <c r="T23" s="3"/>
      <c r="U23" s="38"/>
      <c r="V23" s="3"/>
      <c r="W23" s="18">
        <f>IF(ISNUMBER(S23),S23,0)-IF(ISNUMBER(U23),U23,0)</f>
        <v>190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'[1]J. Demicoli'!$S$24</f>
        <v>57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57</v>
      </c>
      <c r="T24" s="3"/>
      <c r="U24" s="39"/>
      <c r="V24" s="3"/>
      <c r="W24" s="18">
        <f aca="true" t="shared" si="0" ref="W24:W39">IF(ISNUMBER(S24),S24,0)-IF(ISNUMBER(U24),U24,0)</f>
        <v>57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'[1]J. Demicoli'!$S$25</f>
        <v>67</v>
      </c>
      <c r="H25" s="3"/>
      <c r="I25" s="39">
        <v>6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67</v>
      </c>
      <c r="T25" s="3"/>
      <c r="U25" s="39"/>
      <c r="V25" s="3"/>
      <c r="W25" s="18">
        <f t="shared" si="0"/>
        <v>67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Demicoli'!$S$39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338</v>
      </c>
      <c r="H45" s="18"/>
      <c r="I45" s="21">
        <f>SUM(I23:I43)</f>
        <v>9</v>
      </c>
      <c r="J45" s="18"/>
      <c r="K45" s="21">
        <f>SUM(K23:K43)</f>
        <v>0</v>
      </c>
      <c r="L45" s="18"/>
      <c r="M45" s="21">
        <f>SUM(M23:M43)</f>
        <v>6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341</v>
      </c>
      <c r="T45" s="18"/>
      <c r="U45" s="21">
        <f>SUM(U23:U43)</f>
        <v>0</v>
      </c>
      <c r="V45" s="18"/>
      <c r="W45" s="21">
        <f>SUM(W23:W43)</f>
        <v>341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2">
      <selection activeCell="J25" sqref="J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57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'[1]Vella G.'!$S$23</f>
        <v>0</v>
      </c>
      <c r="H23" s="3"/>
      <c r="I23" s="38">
        <v>2</v>
      </c>
      <c r="J23" s="3"/>
      <c r="K23" s="38"/>
      <c r="L23" s="3"/>
      <c r="M23" s="38">
        <v>0</v>
      </c>
      <c r="N23" s="3"/>
      <c r="O23" s="38"/>
      <c r="P23" s="3"/>
      <c r="Q23" s="38">
        <v>2</v>
      </c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'[1]Vella G.'!$S$24</f>
        <v>44</v>
      </c>
      <c r="H24" s="3"/>
      <c r="I24" s="39">
        <v>8</v>
      </c>
      <c r="J24" s="3"/>
      <c r="K24" s="39">
        <v>3</v>
      </c>
      <c r="L24" s="3"/>
      <c r="M24" s="39">
        <v>4</v>
      </c>
      <c r="N24" s="3"/>
      <c r="O24" s="39"/>
      <c r="P24" s="3"/>
      <c r="Q24" s="39">
        <v>4</v>
      </c>
      <c r="R24" s="3"/>
      <c r="S24" s="18">
        <f>IF(ISNUMBER(G24),G24,0)+IF(ISNUMBER(I24),I24,0)-IF(ISNUMBER(M24),M24,0)+IF(ISNUMBER(O24),O24,0)-IF(ISNUMBER(Q24),Q24,0)+IF(ISNUMBER(K24),K24,0)</f>
        <v>47</v>
      </c>
      <c r="T24" s="3"/>
      <c r="U24" s="39">
        <v>3</v>
      </c>
      <c r="V24" s="3"/>
      <c r="W24" s="18">
        <f aca="true" t="shared" si="0" ref="W24:W39">IF(ISNUMBER(S24),S24,0)-IF(ISNUMBER(U24),U24,0)</f>
        <v>44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'[1]Vella G.'!$S$25</f>
        <v>170</v>
      </c>
      <c r="H25" s="3"/>
      <c r="I25" s="39">
        <v>5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169</v>
      </c>
      <c r="T25" s="3"/>
      <c r="U25" s="39"/>
      <c r="V25" s="3"/>
      <c r="W25" s="18">
        <f t="shared" si="0"/>
        <v>169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214</v>
      </c>
      <c r="H45" s="18"/>
      <c r="I45" s="21">
        <f>SUM(I23:I43)</f>
        <v>15</v>
      </c>
      <c r="J45" s="18"/>
      <c r="K45" s="21">
        <f>SUM(K23:K43)</f>
        <v>3</v>
      </c>
      <c r="L45" s="18"/>
      <c r="M45" s="21">
        <f>SUM(M23:M43)</f>
        <v>10</v>
      </c>
      <c r="N45" s="18"/>
      <c r="O45" s="21">
        <f>SUM(O23:O43)</f>
        <v>0</v>
      </c>
      <c r="P45" s="18"/>
      <c r="Q45" s="21">
        <f>SUM(Q23:Q43)</f>
        <v>6</v>
      </c>
      <c r="R45" s="18"/>
      <c r="S45" s="21">
        <f>SUM(S23:S43)</f>
        <v>216</v>
      </c>
      <c r="T45" s="18"/>
      <c r="U45" s="21">
        <f>SUM(U23:U43)</f>
        <v>3</v>
      </c>
      <c r="V45" s="18"/>
      <c r="W45" s="21">
        <f>SUM(W23:W43)</f>
        <v>213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28">
      <selection activeCell="J25" sqref="J25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574218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9">
      <selection activeCell="J25" sqref="J25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Frendo C.'!$S$24</f>
        <v>176</v>
      </c>
      <c r="H24" s="3"/>
      <c r="I24" s="39">
        <v>7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179</v>
      </c>
      <c r="T24" s="3"/>
      <c r="U24" s="39">
        <v>50</v>
      </c>
      <c r="V24" s="3"/>
      <c r="W24" s="18">
        <f aca="true" t="shared" si="0" ref="W24:W39">IF(ISNUMBER(S24),S24,0)-IF(ISNUMBER(U24),U24,0)</f>
        <v>129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Frendo C.'!$S$25</f>
        <v>59</v>
      </c>
      <c r="H25" s="3"/>
      <c r="I25" s="39">
        <v>7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60</v>
      </c>
      <c r="T25" s="3"/>
      <c r="U25" s="39"/>
      <c r="V25" s="3"/>
      <c r="W25" s="18">
        <f t="shared" si="0"/>
        <v>60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Frendo C.'!$S$35</f>
        <v>9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9</v>
      </c>
      <c r="T35" s="3"/>
      <c r="U35" s="39"/>
      <c r="V35" s="3"/>
      <c r="W35" s="18">
        <f t="shared" si="0"/>
        <v>9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Frendo C.'!$S$36</f>
        <v>1012</v>
      </c>
      <c r="H36" s="3"/>
      <c r="I36" s="39">
        <v>25</v>
      </c>
      <c r="J36" s="3"/>
      <c r="K36" s="39"/>
      <c r="L36" s="3"/>
      <c r="M36" s="39">
        <v>8</v>
      </c>
      <c r="N36" s="3"/>
      <c r="O36" s="39"/>
      <c r="P36" s="3"/>
      <c r="Q36" s="39"/>
      <c r="R36" s="3"/>
      <c r="S36" s="18">
        <f t="shared" si="1"/>
        <v>1029</v>
      </c>
      <c r="T36" s="3"/>
      <c r="U36" s="39">
        <v>19</v>
      </c>
      <c r="V36" s="3"/>
      <c r="W36" s="18">
        <f>IF(ISNUMBER(S36),S36,0)-IF(ISNUMBER(U36),U36,0)</f>
        <v>1010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1256</v>
      </c>
      <c r="H45" s="18"/>
      <c r="I45" s="21">
        <f>SUM(I22:I43)</f>
        <v>39</v>
      </c>
      <c r="J45" s="18"/>
      <c r="K45" s="21">
        <f>SUM(K23:K43)</f>
        <v>0</v>
      </c>
      <c r="L45" s="18"/>
      <c r="M45" s="21">
        <f>SUM(M22:M43)</f>
        <v>18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1277</v>
      </c>
      <c r="T45" s="18"/>
      <c r="U45" s="21">
        <f>SUM(U22:U43)</f>
        <v>69</v>
      </c>
      <c r="V45" s="18"/>
      <c r="W45" s="21">
        <f>SUM(W22:W43)</f>
        <v>1208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13">
      <selection activeCell="J25" sqref="J25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574218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Awwissu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'[1]Astrid-May Grima'!$S$24</f>
        <v>123</v>
      </c>
      <c r="H24" s="3"/>
      <c r="I24" s="39">
        <v>7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130</v>
      </c>
      <c r="T24" s="3"/>
      <c r="U24" s="39">
        <v>2</v>
      </c>
      <c r="V24" s="3"/>
      <c r="W24" s="18">
        <f aca="true" t="shared" si="0" ref="W24:W39">IF(ISNUMBER(S24),S24,0)-IF(ISNUMBER(U24),U24,0)</f>
        <v>128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'[1]Astrid-May Grima'!$S$25</f>
        <v>106</v>
      </c>
      <c r="H25" s="3"/>
      <c r="I25" s="39"/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103</v>
      </c>
      <c r="T25" s="3"/>
      <c r="U25" s="39"/>
      <c r="V25" s="3"/>
      <c r="W25" s="18">
        <f t="shared" si="0"/>
        <v>103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'[1]Astrid-May Grima'!$S$32</f>
        <v>121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121</v>
      </c>
      <c r="T32" s="3"/>
      <c r="U32" s="39"/>
      <c r="V32" s="3"/>
      <c r="W32" s="18">
        <f t="shared" si="0"/>
        <v>121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'[1]Astrid-May Grima'!$S$38</f>
        <v>82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82</v>
      </c>
      <c r="T38" s="3"/>
      <c r="U38" s="39"/>
      <c r="V38" s="3"/>
      <c r="W38" s="18">
        <f>IF(ISNUMBER(S38),S38,0)-IF(ISNUMBER(U38),U38,0)</f>
        <v>82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'[1]Astrid-May Grima'!$S$39</f>
        <v>1502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1502</v>
      </c>
      <c r="T39" s="3"/>
      <c r="U39" s="39"/>
      <c r="V39" s="3"/>
      <c r="W39" s="18">
        <f t="shared" si="0"/>
        <v>1502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1934</v>
      </c>
      <c r="H45" s="18"/>
      <c r="I45" s="21">
        <f>SUM(I22:I43)</f>
        <v>7</v>
      </c>
      <c r="J45" s="18"/>
      <c r="K45" s="21">
        <f>SUM(K23:K43)</f>
        <v>0</v>
      </c>
      <c r="L45" s="18"/>
      <c r="M45" s="21">
        <f>SUM(M22:M43)</f>
        <v>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1938</v>
      </c>
      <c r="T45" s="18"/>
      <c r="U45" s="21">
        <f>SUM(U22:U43)</f>
        <v>2</v>
      </c>
      <c r="V45" s="18"/>
      <c r="W45" s="21">
        <f>SUM(W22:W43)</f>
        <v>1936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2020-11-05T08:51:10Z</cp:lastPrinted>
  <dcterms:created xsi:type="dcterms:W3CDTF">2001-09-20T13:22:09Z</dcterms:created>
  <dcterms:modified xsi:type="dcterms:W3CDTF">2020-11-05T08:53:08Z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2020.00000000000</vt:lpwstr>
  </property>
  <property fmtid="{D5CDD505-2E9C-101B-9397-08002B2CF9AE}" pid="4" name="PublishedDa">
    <vt:lpwstr>2021-01-08T00:00:00Z</vt:lpwstr>
  </property>
  <property fmtid="{D5CDD505-2E9C-101B-9397-08002B2CF9AE}" pid="5" name="Mon">
    <vt:lpwstr>August</vt:lpwstr>
  </property>
  <property fmtid="{D5CDD505-2E9C-101B-9397-08002B2CF9AE}" pid="6" name="Count">
    <vt:lpwstr>Malta</vt:lpwstr>
  </property>
</Properties>
</file>