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2"/>
  </bookViews>
  <sheets>
    <sheet name="Appelli" sheetId="1" r:id="rId1"/>
    <sheet name="PA" sheetId="2" r:id="rId2"/>
    <sheet name="Mag-SCT" sheetId="3" r:id="rId3"/>
    <sheet name="Boards" sheetId="4" r:id="rId4"/>
    <sheet name="Analysis" sheetId="5" r:id="rId5"/>
  </sheets>
  <definedNames/>
  <calcPr fullCalcOnLoad="1"/>
</workbook>
</file>

<file path=xl/sharedStrings.xml><?xml version="1.0" encoding="utf-8"?>
<sst xmlns="http://schemas.openxmlformats.org/spreadsheetml/2006/main" count="298" uniqueCount="89">
  <si>
    <t>G. Caruana Demajo</t>
  </si>
  <si>
    <t>J. Apap Bologna</t>
  </si>
  <si>
    <t>Qorti Kostituzzjonali</t>
  </si>
  <si>
    <t>Total</t>
  </si>
  <si>
    <t>Qorti Appelli Civili (Inferjuri)</t>
  </si>
  <si>
    <t>Total Malta</t>
  </si>
  <si>
    <t>Total Qorti</t>
  </si>
  <si>
    <t>A.J. Magri</t>
  </si>
  <si>
    <t>A. Depasquale</t>
  </si>
  <si>
    <t>D. Scicluna</t>
  </si>
  <si>
    <t>G. Valenzia</t>
  </si>
  <si>
    <t>G. Camilleri</t>
  </si>
  <si>
    <t>J.R. Micallef</t>
  </si>
  <si>
    <t>A. Micallef Trigona</t>
  </si>
  <si>
    <t>P. Coppini</t>
  </si>
  <si>
    <t>Qorti Civili, Prim Awla</t>
  </si>
  <si>
    <t>Total Ghawdex</t>
  </si>
  <si>
    <t>Qorti tal-Magistrati, Civili</t>
  </si>
  <si>
    <t>D. Montebello</t>
  </si>
  <si>
    <t>M. Mallia</t>
  </si>
  <si>
    <t>S. Meli</t>
  </si>
  <si>
    <t>Bord li Jikkontrolla l-Kera</t>
  </si>
  <si>
    <t>J. Cassar</t>
  </si>
  <si>
    <t>Qorti Civili, Prim Awla (Malta)</t>
  </si>
  <si>
    <t>Qorti tal-Magistrati, Civili (Malta)</t>
  </si>
  <si>
    <t>Qorti Appelli Civili (Superjuri)</t>
  </si>
  <si>
    <t>QRATI  CIVILI</t>
  </si>
  <si>
    <t>Eta ta' Kawzi Pendenti</t>
  </si>
  <si>
    <t>Totali</t>
  </si>
  <si>
    <t>A. J. Magri</t>
  </si>
  <si>
    <t>J. A. Filletti</t>
  </si>
  <si>
    <t>P. Sciberras</t>
  </si>
  <si>
    <t>R. C. Pace</t>
  </si>
  <si>
    <t>N. V. Arrigo</t>
  </si>
  <si>
    <t>L. Farrugia Sacco</t>
  </si>
  <si>
    <t>N. Cuschieri</t>
  </si>
  <si>
    <t>T. Mallia</t>
  </si>
  <si>
    <t>C. Peralta</t>
  </si>
  <si>
    <t>J. Padovani</t>
  </si>
  <si>
    <t>J. Azzopardi</t>
  </si>
  <si>
    <t>V. De Gaetano</t>
  </si>
  <si>
    <t>Mhux Assenjati</t>
  </si>
  <si>
    <t>Qorti Civili, Familja</t>
  </si>
  <si>
    <t>A. Lofaro</t>
  </si>
  <si>
    <t>G. Grixti</t>
  </si>
  <si>
    <t>P. Borg Costanzi</t>
  </si>
  <si>
    <t>Qorti Civili, Familja (Malta)</t>
  </si>
  <si>
    <t>Qorti tal-Magistrati, Civili (Ghawdex)</t>
  </si>
  <si>
    <t>Qorti Civili, Familja (Ghawdex)</t>
  </si>
  <si>
    <t>Qorti Civili, Prim Awla (Ghawdex)</t>
  </si>
  <si>
    <t>&lt;1 sena</t>
  </si>
  <si>
    <t>1-2 snin</t>
  </si>
  <si>
    <t>2-3 snin</t>
  </si>
  <si>
    <t>3-4 snin</t>
  </si>
  <si>
    <t>4-5 snin</t>
  </si>
  <si>
    <t>5-7 snin</t>
  </si>
  <si>
    <t>7-10 snin</t>
  </si>
  <si>
    <t>10 snin +</t>
  </si>
  <si>
    <t>5-7snin</t>
  </si>
  <si>
    <t>7-10snin</t>
  </si>
  <si>
    <t>10 sena +</t>
  </si>
  <si>
    <t>1-3 snin</t>
  </si>
  <si>
    <t>3-5 snin</t>
  </si>
  <si>
    <t>5-10 snin</t>
  </si>
  <si>
    <t xml:space="preserve">                                 </t>
  </si>
  <si>
    <t>Din l-analizi komparattiva hija ntiza sabiex tara liema Qrati ghandhom medja ahjar ta' kawzi pendenti mill-medja totali tal-Kawzi kollha fil-Qrati.  Hekk, per ezempju, jekk fil-kolonna ta' kawzi li ilhom anqas minn sena, il-persentagg ta' kawzi pendenti f'Qorti partikolari hija oghla mill-medja tal-Qrati kollha, din tirrifletti pozittivament fuq din il-Qorti partikolari u vice-versa.</t>
  </si>
  <si>
    <t>Medja ghall-Qrati kollha</t>
  </si>
  <si>
    <t>Bord li Jikkontrolla l-Kera (Malta)</t>
  </si>
  <si>
    <t>Bord li Jikkontrolla l-Kera (Ghawdex)</t>
  </si>
  <si>
    <t>Tribunal ghal Talbiet Zghar</t>
  </si>
  <si>
    <t>D. Clarke</t>
  </si>
  <si>
    <t>I. Spiteri Bailey</t>
  </si>
  <si>
    <t>R. Fenech Adami</t>
  </si>
  <si>
    <t>Tribunal ghal Talbiet Zghar (Malta)</t>
  </si>
  <si>
    <t>Tribunal ghal Talbiet Zghar (Ghawdex)</t>
  </si>
  <si>
    <t>Bord dwar l-Arbitragg ta' l-Artijiet</t>
  </si>
  <si>
    <t>J. Galea Debono</t>
  </si>
  <si>
    <t>J. R. Micallef</t>
  </si>
  <si>
    <t>Bord li Jirregola l-Kiri tar-Raba</t>
  </si>
  <si>
    <t>Qorti Appelli Civili (Inferjuri) Ghawdex</t>
  </si>
  <si>
    <t>Bord li Jirregola l-Kiri tar-Raba (Malta)</t>
  </si>
  <si>
    <t>Bord li Jirregola l-Kiri tar-Raba (Ghawdex)</t>
  </si>
  <si>
    <t>Qorti Appelli Civili (Inferjuri) Malta</t>
  </si>
  <si>
    <t>A. Felice</t>
  </si>
  <si>
    <t>G. Mifsud</t>
  </si>
  <si>
    <t>M. Karlsson</t>
  </si>
  <si>
    <t>G. Mercieca</t>
  </si>
  <si>
    <t>M. Scerri</t>
  </si>
  <si>
    <t>30 ta' Settembru 2006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</si>
</sst>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12" fontId="2" fillId="2" borderId="2" xfId="0" applyNumberFormat="1" applyFont="1" applyFill="1" applyBorder="1" applyAlignment="1">
      <alignment horizontal="center" vertical="center"/>
    </xf>
    <xf numFmtId="1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0" fontId="1" fillId="0" borderId="4" xfId="0" applyFont="1" applyBorder="1" applyAlignment="1">
      <alignment/>
    </xf>
    <xf numFmtId="9" fontId="3" fillId="0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1" fillId="0" borderId="0" xfId="0" applyFont="1" applyFill="1" applyAlignment="1">
      <alignment vertical="top"/>
    </xf>
    <xf numFmtId="9" fontId="3" fillId="0" borderId="6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top"/>
    </xf>
    <xf numFmtId="0" fontId="3" fillId="3" borderId="14" xfId="0" applyFont="1" applyFill="1" applyBorder="1" applyAlignment="1">
      <alignment vertical="top"/>
    </xf>
    <xf numFmtId="0" fontId="2" fillId="2" borderId="16" xfId="0" applyFont="1" applyFill="1" applyBorder="1" applyAlignment="1">
      <alignment horizontal="center" vertical="center"/>
    </xf>
    <xf numFmtId="12" fontId="2" fillId="2" borderId="17" xfId="0" applyNumberFormat="1" applyFont="1" applyFill="1" applyBorder="1" applyAlignment="1">
      <alignment horizontal="center" vertical="center"/>
    </xf>
    <xf numFmtId="12" fontId="2" fillId="2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9" fontId="2" fillId="2" borderId="21" xfId="0" applyNumberFormat="1" applyFont="1" applyFill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 vertical="center"/>
    </xf>
    <xf numFmtId="9" fontId="2" fillId="2" borderId="22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9" fontId="1" fillId="3" borderId="4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9" fontId="3" fillId="0" borderId="0" xfId="0" applyNumberFormat="1" applyFont="1" applyFill="1" applyAlignment="1">
      <alignment vertical="top"/>
    </xf>
    <xf numFmtId="0" fontId="1" fillId="4" borderId="0" xfId="0" applyFont="1" applyFill="1" applyBorder="1" applyAlignment="1">
      <alignment/>
    </xf>
    <xf numFmtId="9" fontId="1" fillId="4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1" fillId="4" borderId="19" xfId="0" applyNumberFormat="1" applyFont="1" applyFill="1" applyBorder="1" applyAlignment="1">
      <alignment horizontal="center"/>
    </xf>
    <xf numFmtId="9" fontId="1" fillId="4" borderId="20" xfId="0" applyNumberFormat="1" applyFont="1" applyFill="1" applyBorder="1" applyAlignment="1">
      <alignment horizontal="center"/>
    </xf>
    <xf numFmtId="9" fontId="1" fillId="4" borderId="23" xfId="0" applyNumberFormat="1" applyFont="1" applyFill="1" applyBorder="1" applyAlignment="1">
      <alignment horizontal="center"/>
    </xf>
    <xf numFmtId="9" fontId="1" fillId="4" borderId="24" xfId="0" applyNumberFormat="1" applyFont="1" applyFill="1" applyBorder="1" applyAlignment="1">
      <alignment horizontal="center"/>
    </xf>
    <xf numFmtId="9" fontId="1" fillId="4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3" borderId="26" xfId="0" applyFont="1" applyFill="1" applyBorder="1" applyAlignment="1">
      <alignment horizontal="center" vertical="center"/>
    </xf>
    <xf numFmtId="9" fontId="3" fillId="0" borderId="24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top"/>
    </xf>
    <xf numFmtId="9" fontId="3" fillId="0" borderId="26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/>
    </xf>
    <xf numFmtId="10" fontId="3" fillId="3" borderId="15" xfId="0" applyNumberFormat="1" applyFont="1" applyFill="1" applyBorder="1" applyAlignment="1">
      <alignment horizontal="center"/>
    </xf>
    <xf numFmtId="9" fontId="3" fillId="3" borderId="15" xfId="0" applyNumberFormat="1" applyFont="1" applyFill="1" applyBorder="1" applyAlignment="1">
      <alignment horizontal="center"/>
    </xf>
    <xf numFmtId="9" fontId="3" fillId="3" borderId="9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9" fontId="3" fillId="0" borderId="0" xfId="0" applyNumberFormat="1" applyFont="1" applyFill="1" applyAlignment="1">
      <alignment/>
    </xf>
    <xf numFmtId="0" fontId="1" fillId="3" borderId="2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9" fontId="3" fillId="0" borderId="3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4" fillId="3" borderId="24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9" fontId="3" fillId="0" borderId="31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" borderId="34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/>
    </xf>
    <xf numFmtId="9" fontId="3" fillId="0" borderId="28" xfId="0" applyNumberFormat="1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9" fontId="3" fillId="0" borderId="32" xfId="0" applyNumberFormat="1" applyFont="1" applyFill="1" applyBorder="1" applyAlignment="1">
      <alignment horizontal="center" vertical="top"/>
    </xf>
    <xf numFmtId="9" fontId="3" fillId="0" borderId="31" xfId="0" applyNumberFormat="1" applyFont="1" applyFill="1" applyBorder="1" applyAlignment="1">
      <alignment horizontal="center" vertical="top"/>
    </xf>
    <xf numFmtId="9" fontId="3" fillId="3" borderId="36" xfId="0" applyNumberFormat="1" applyFont="1" applyFill="1" applyBorder="1" applyAlignment="1">
      <alignment horizontal="center"/>
    </xf>
    <xf numFmtId="9" fontId="3" fillId="3" borderId="12" xfId="0" applyNumberFormat="1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9" fontId="3" fillId="0" borderId="27" xfId="0" applyNumberFormat="1" applyFont="1" applyFill="1" applyBorder="1" applyAlignment="1">
      <alignment horizontal="center" vertical="top"/>
    </xf>
    <xf numFmtId="9" fontId="3" fillId="0" borderId="3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9" fontId="3" fillId="0" borderId="35" xfId="0" applyNumberFormat="1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center"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0</xdr:rowOff>
    </xdr:from>
    <xdr:to>
      <xdr:col>6</xdr:col>
      <xdr:colOff>666750</xdr:colOff>
      <xdr:row>26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14675" y="4457700"/>
          <a:ext cx="35052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AGE ANALYSIS - AVERAGES COMPARISON</a:t>
          </a:r>
        </a:p>
      </xdr:txBody>
    </xdr:sp>
    <xdr:clientData/>
  </xdr:twoCellAnchor>
  <xdr:twoCellAnchor editAs="oneCell">
    <xdr:from>
      <xdr:col>0</xdr:col>
      <xdr:colOff>0</xdr:colOff>
      <xdr:row>56</xdr:row>
      <xdr:rowOff>47625</xdr:rowOff>
    </xdr:from>
    <xdr:to>
      <xdr:col>0</xdr:col>
      <xdr:colOff>1676400</xdr:colOff>
      <xdr:row>60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48825"/>
          <a:ext cx="1676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47625</xdr:rowOff>
    </xdr:from>
    <xdr:to>
      <xdr:col>0</xdr:col>
      <xdr:colOff>2066925</xdr:colOff>
      <xdr:row>31</xdr:row>
      <xdr:rowOff>152400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95" zoomScaleNormal="95" workbookViewId="0" topLeftCell="A10">
      <selection activeCell="C26" sqref="C26"/>
    </sheetView>
  </sheetViews>
  <sheetFormatPr defaultColWidth="9.140625" defaultRowHeight="12.75"/>
  <cols>
    <col min="1" max="1" width="35.7109375" style="1" customWidth="1"/>
    <col min="2" max="9" width="10.7109375" style="1" customWidth="1"/>
    <col min="10" max="10" width="12.8515625" style="1" customWidth="1"/>
  </cols>
  <sheetData>
    <row r="1" ht="13.5" customHeight="1">
      <c r="E1" s="30" t="s">
        <v>26</v>
      </c>
    </row>
    <row r="2" ht="13.5" customHeight="1"/>
    <row r="3" ht="13.5" customHeight="1">
      <c r="E3" s="30" t="s">
        <v>27</v>
      </c>
    </row>
    <row r="4" ht="13.5" customHeight="1">
      <c r="E4" s="31" t="s">
        <v>88</v>
      </c>
    </row>
    <row r="5" spans="2:8" ht="13.5" customHeight="1">
      <c r="B5" s="29"/>
      <c r="C5" s="29"/>
      <c r="D5" s="29"/>
      <c r="E5" s="29"/>
      <c r="F5" s="29"/>
      <c r="G5" s="29"/>
      <c r="H5" s="29"/>
    </row>
    <row r="6" spans="2:8" ht="13.5" customHeight="1" thickBot="1">
      <c r="B6" s="29"/>
      <c r="C6" s="29"/>
      <c r="D6" s="29"/>
      <c r="E6" s="29"/>
      <c r="F6" s="29"/>
      <c r="G6" s="29"/>
      <c r="H6" s="29"/>
    </row>
    <row r="7" spans="1:10" s="2" customFormat="1" ht="13.5" customHeight="1" thickBot="1">
      <c r="A7" s="32" t="s">
        <v>2</v>
      </c>
      <c r="B7" s="7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9" t="s">
        <v>3</v>
      </c>
    </row>
    <row r="8" spans="1:10" s="4" customFormat="1" ht="10.5" customHeight="1">
      <c r="A8" s="11"/>
      <c r="B8" s="101">
        <v>11</v>
      </c>
      <c r="C8" s="114">
        <v>2</v>
      </c>
      <c r="D8" s="114">
        <v>2</v>
      </c>
      <c r="E8" s="114">
        <v>2</v>
      </c>
      <c r="F8" s="114">
        <v>0</v>
      </c>
      <c r="G8" s="114">
        <v>5</v>
      </c>
      <c r="H8" s="114">
        <v>3</v>
      </c>
      <c r="I8" s="114">
        <v>4</v>
      </c>
      <c r="J8" s="21">
        <f>SUM(B8:I8)</f>
        <v>29</v>
      </c>
    </row>
    <row r="9" spans="1:10" s="5" customFormat="1" ht="10.5" customHeight="1" thickBot="1">
      <c r="A9" s="13"/>
      <c r="B9" s="88">
        <f>B8/$J8</f>
        <v>0.3793103448275862</v>
      </c>
      <c r="C9" s="14">
        <f aca="true" t="shared" si="0" ref="C9:I9">C8/$J8</f>
        <v>0.06896551724137931</v>
      </c>
      <c r="D9" s="14">
        <f t="shared" si="0"/>
        <v>0.06896551724137931</v>
      </c>
      <c r="E9" s="14">
        <f t="shared" si="0"/>
        <v>0.06896551724137931</v>
      </c>
      <c r="F9" s="14">
        <f t="shared" si="0"/>
        <v>0</v>
      </c>
      <c r="G9" s="14">
        <f>(G8/J8)*100%</f>
        <v>0.1724137931034483</v>
      </c>
      <c r="H9" s="14">
        <f t="shared" si="0"/>
        <v>0.10344827586206896</v>
      </c>
      <c r="I9" s="100">
        <f t="shared" si="0"/>
        <v>0.13793103448275862</v>
      </c>
      <c r="J9" s="22"/>
    </row>
    <row r="10" spans="1:10" s="12" customFormat="1" ht="13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13.5" customHeight="1" thickBot="1">
      <c r="A11" s="89" t="s">
        <v>25</v>
      </c>
      <c r="B11" s="7" t="s">
        <v>50</v>
      </c>
      <c r="C11" s="8" t="s">
        <v>51</v>
      </c>
      <c r="D11" s="8" t="s">
        <v>52</v>
      </c>
      <c r="E11" s="8" t="s">
        <v>53</v>
      </c>
      <c r="F11" s="8" t="s">
        <v>54</v>
      </c>
      <c r="G11" s="8" t="s">
        <v>58</v>
      </c>
      <c r="H11" s="8" t="s">
        <v>56</v>
      </c>
      <c r="I11" s="8" t="s">
        <v>57</v>
      </c>
      <c r="J11" s="9" t="s">
        <v>3</v>
      </c>
    </row>
    <row r="12" spans="1:10" s="4" customFormat="1" ht="10.5" customHeight="1">
      <c r="A12" s="11"/>
      <c r="B12" s="101">
        <v>281</v>
      </c>
      <c r="C12" s="114">
        <v>238</v>
      </c>
      <c r="D12" s="114">
        <v>181</v>
      </c>
      <c r="E12" s="114">
        <v>44</v>
      </c>
      <c r="F12" s="114">
        <v>6</v>
      </c>
      <c r="G12" s="114">
        <v>8</v>
      </c>
      <c r="H12" s="114">
        <v>9</v>
      </c>
      <c r="I12" s="114">
        <v>18</v>
      </c>
      <c r="J12" s="70">
        <f>SUM(B12:I12)</f>
        <v>785</v>
      </c>
    </row>
    <row r="13" spans="1:10" s="6" customFormat="1" ht="10.5" customHeight="1" thickBot="1">
      <c r="A13" s="90"/>
      <c r="B13" s="88">
        <f aca="true" t="shared" si="1" ref="B13:I13">B12/$J12</f>
        <v>0.3579617834394904</v>
      </c>
      <c r="C13" s="14">
        <f t="shared" si="1"/>
        <v>0.30318471337579617</v>
      </c>
      <c r="D13" s="14">
        <f t="shared" si="1"/>
        <v>0.23057324840764332</v>
      </c>
      <c r="E13" s="14">
        <f t="shared" si="1"/>
        <v>0.05605095541401274</v>
      </c>
      <c r="F13" s="14">
        <f t="shared" si="1"/>
        <v>0.007643312101910828</v>
      </c>
      <c r="G13" s="14">
        <f t="shared" si="1"/>
        <v>0.01019108280254777</v>
      </c>
      <c r="H13" s="14">
        <f t="shared" si="1"/>
        <v>0.011464968152866241</v>
      </c>
      <c r="I13" s="14">
        <f t="shared" si="1"/>
        <v>0.022929936305732482</v>
      </c>
      <c r="J13" s="22"/>
    </row>
    <row r="14" spans="1:10" s="12" customFormat="1" ht="13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ht="13.5" customHeight="1" thickBot="1">
      <c r="A15" s="32" t="s">
        <v>4</v>
      </c>
      <c r="B15" s="7" t="s">
        <v>50</v>
      </c>
      <c r="C15" s="8" t="s">
        <v>51</v>
      </c>
      <c r="D15" s="8" t="s">
        <v>52</v>
      </c>
      <c r="E15" s="8" t="s">
        <v>53</v>
      </c>
      <c r="F15" s="8" t="s">
        <v>54</v>
      </c>
      <c r="G15" s="8" t="s">
        <v>55</v>
      </c>
      <c r="H15" s="8" t="s">
        <v>56</v>
      </c>
      <c r="I15" s="8" t="s">
        <v>57</v>
      </c>
      <c r="J15" s="9" t="s">
        <v>3</v>
      </c>
    </row>
    <row r="16" spans="1:11" s="83" customFormat="1" ht="10.5" customHeight="1">
      <c r="A16" s="83" t="s">
        <v>41</v>
      </c>
      <c r="B16" s="115">
        <v>1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7">
        <v>0</v>
      </c>
      <c r="J16" s="134">
        <f aca="true" t="shared" si="2" ref="J16:J23">SUM(B16:I16)</f>
        <v>1</v>
      </c>
      <c r="K16" s="84"/>
    </row>
    <row r="17" spans="1:11" s="4" customFormat="1" ht="10.5" customHeight="1">
      <c r="A17" s="11" t="s">
        <v>29</v>
      </c>
      <c r="B17" s="118">
        <v>3</v>
      </c>
      <c r="C17" s="119">
        <v>4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20">
        <v>0</v>
      </c>
      <c r="J17" s="35">
        <f t="shared" si="2"/>
        <v>7</v>
      </c>
      <c r="K17"/>
    </row>
    <row r="18" spans="1:11" s="4" customFormat="1" ht="10.5" customHeight="1">
      <c r="A18" s="11" t="s">
        <v>8</v>
      </c>
      <c r="B18" s="118">
        <v>0</v>
      </c>
      <c r="C18" s="119">
        <v>8</v>
      </c>
      <c r="D18" s="119">
        <v>3</v>
      </c>
      <c r="E18" s="119">
        <v>2</v>
      </c>
      <c r="F18" s="119">
        <v>0</v>
      </c>
      <c r="G18" s="119">
        <v>2</v>
      </c>
      <c r="H18" s="119">
        <v>0</v>
      </c>
      <c r="I18" s="120">
        <v>0</v>
      </c>
      <c r="J18" s="35">
        <f t="shared" si="2"/>
        <v>15</v>
      </c>
      <c r="K18"/>
    </row>
    <row r="19" spans="1:11" s="4" customFormat="1" ht="10.5" customHeight="1">
      <c r="A19" s="11" t="s">
        <v>30</v>
      </c>
      <c r="B19" s="118">
        <v>0</v>
      </c>
      <c r="C19" s="119">
        <v>0</v>
      </c>
      <c r="D19" s="119">
        <v>0</v>
      </c>
      <c r="E19" s="119">
        <v>0</v>
      </c>
      <c r="F19" s="119">
        <v>0</v>
      </c>
      <c r="G19" s="119">
        <v>3</v>
      </c>
      <c r="H19" s="119">
        <v>0</v>
      </c>
      <c r="I19" s="120">
        <v>0</v>
      </c>
      <c r="J19" s="35">
        <f t="shared" si="2"/>
        <v>3</v>
      </c>
      <c r="K19"/>
    </row>
    <row r="20" spans="1:11" s="4" customFormat="1" ht="10.5" customHeight="1">
      <c r="A20" s="11" t="s">
        <v>76</v>
      </c>
      <c r="B20" s="118">
        <v>2</v>
      </c>
      <c r="C20" s="119">
        <v>0</v>
      </c>
      <c r="D20" s="119">
        <v>0</v>
      </c>
      <c r="E20" s="119">
        <v>1</v>
      </c>
      <c r="F20" s="119">
        <v>0</v>
      </c>
      <c r="G20" s="119">
        <v>0</v>
      </c>
      <c r="H20" s="119">
        <v>0</v>
      </c>
      <c r="I20" s="120">
        <v>0</v>
      </c>
      <c r="J20" s="35">
        <f t="shared" si="2"/>
        <v>3</v>
      </c>
      <c r="K20"/>
    </row>
    <row r="21" spans="1:11" s="4" customFormat="1" ht="10.5" customHeight="1">
      <c r="A21" s="11" t="s">
        <v>31</v>
      </c>
      <c r="B21" s="118">
        <v>219</v>
      </c>
      <c r="C21" s="119">
        <v>11</v>
      </c>
      <c r="D21" s="119">
        <v>0</v>
      </c>
      <c r="E21" s="119">
        <v>3</v>
      </c>
      <c r="F21" s="119">
        <v>0</v>
      </c>
      <c r="G21" s="119">
        <v>0</v>
      </c>
      <c r="H21" s="119">
        <v>0</v>
      </c>
      <c r="I21" s="120">
        <v>0</v>
      </c>
      <c r="J21" s="35">
        <f t="shared" si="2"/>
        <v>233</v>
      </c>
      <c r="K21"/>
    </row>
    <row r="22" spans="1:11" s="4" customFormat="1" ht="10.5" customHeight="1">
      <c r="A22" s="11" t="s">
        <v>32</v>
      </c>
      <c r="B22" s="118">
        <v>10</v>
      </c>
      <c r="C22" s="119">
        <v>8</v>
      </c>
      <c r="D22" s="119">
        <v>2</v>
      </c>
      <c r="E22" s="119">
        <v>1</v>
      </c>
      <c r="F22" s="119">
        <v>0</v>
      </c>
      <c r="G22" s="119">
        <v>0</v>
      </c>
      <c r="H22" s="119">
        <v>0</v>
      </c>
      <c r="I22" s="120">
        <v>0</v>
      </c>
      <c r="J22" s="35">
        <f t="shared" si="2"/>
        <v>21</v>
      </c>
      <c r="K22"/>
    </row>
    <row r="23" spans="1:11" s="4" customFormat="1" ht="10.5" customHeight="1">
      <c r="A23" s="84" t="s">
        <v>40</v>
      </c>
      <c r="B23" s="94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5">
        <f t="shared" si="2"/>
        <v>0</v>
      </c>
      <c r="K23"/>
    </row>
    <row r="24" spans="1:10" s="4" customFormat="1" ht="10.5" customHeight="1">
      <c r="A24" s="87" t="s">
        <v>5</v>
      </c>
      <c r="B24" s="95">
        <f>SUM(B16:B23)</f>
        <v>235</v>
      </c>
      <c r="C24" s="15">
        <f aca="true" t="shared" si="3" ref="C24:I24">SUM(C16:C23)</f>
        <v>31</v>
      </c>
      <c r="D24" s="15">
        <f t="shared" si="3"/>
        <v>5</v>
      </c>
      <c r="E24" s="15">
        <f t="shared" si="3"/>
        <v>7</v>
      </c>
      <c r="F24" s="15">
        <f t="shared" si="3"/>
        <v>0</v>
      </c>
      <c r="G24" s="15">
        <f t="shared" si="3"/>
        <v>5</v>
      </c>
      <c r="H24" s="15">
        <f t="shared" si="3"/>
        <v>0</v>
      </c>
      <c r="I24" s="15">
        <f t="shared" si="3"/>
        <v>0</v>
      </c>
      <c r="J24" s="36">
        <f>SUM(J16:J23)</f>
        <v>283</v>
      </c>
    </row>
    <row r="25" spans="1:10" s="6" customFormat="1" ht="10.5" customHeight="1">
      <c r="A25" s="3"/>
      <c r="B25" s="96">
        <f aca="true" t="shared" si="4" ref="B25:I25">B24/$J24</f>
        <v>0.8303886925795053</v>
      </c>
      <c r="C25" s="16">
        <v>0.11</v>
      </c>
      <c r="D25" s="16">
        <f t="shared" si="4"/>
        <v>0.0176678445229682</v>
      </c>
      <c r="E25" s="16">
        <f t="shared" si="4"/>
        <v>0.024734982332155476</v>
      </c>
      <c r="F25" s="16">
        <f t="shared" si="4"/>
        <v>0</v>
      </c>
      <c r="G25" s="16">
        <f t="shared" si="4"/>
        <v>0.0176678445229682</v>
      </c>
      <c r="H25" s="16">
        <f t="shared" si="4"/>
        <v>0</v>
      </c>
      <c r="I25" s="16">
        <f t="shared" si="4"/>
        <v>0</v>
      </c>
      <c r="J25" s="82"/>
    </row>
    <row r="26" spans="1:11" s="4" customFormat="1" ht="10.5" customHeight="1">
      <c r="A26" s="11" t="s">
        <v>18</v>
      </c>
      <c r="B26" s="93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09">
        <v>2</v>
      </c>
      <c r="J26" s="35">
        <f>SUM(B26:I26)</f>
        <v>2</v>
      </c>
      <c r="K26"/>
    </row>
    <row r="27" spans="1:11" s="4" customFormat="1" ht="10.5" customHeight="1">
      <c r="A27" s="11" t="s">
        <v>76</v>
      </c>
      <c r="B27" s="93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09">
        <v>0</v>
      </c>
      <c r="J27" s="35">
        <f>SUM(B27:I27)</f>
        <v>0</v>
      </c>
      <c r="K27"/>
    </row>
    <row r="28" spans="1:11" s="4" customFormat="1" ht="10.5" customHeight="1">
      <c r="A28" s="11" t="s">
        <v>31</v>
      </c>
      <c r="B28" s="97">
        <v>6</v>
      </c>
      <c r="C28" s="122">
        <v>1</v>
      </c>
      <c r="D28" s="122">
        <v>0</v>
      </c>
      <c r="E28" s="122">
        <v>0</v>
      </c>
      <c r="F28" s="122">
        <v>1</v>
      </c>
      <c r="G28" s="122">
        <v>0</v>
      </c>
      <c r="H28" s="122">
        <v>0</v>
      </c>
      <c r="I28" s="123">
        <v>0</v>
      </c>
      <c r="J28" s="35">
        <f>SUM(B28:I28)</f>
        <v>8</v>
      </c>
      <c r="K28"/>
    </row>
    <row r="29" spans="1:10" s="4" customFormat="1" ht="10.5" customHeight="1">
      <c r="A29" s="87" t="s">
        <v>16</v>
      </c>
      <c r="B29" s="95">
        <f aca="true" t="shared" si="5" ref="B29:J29">SUM(B26:B28)</f>
        <v>6</v>
      </c>
      <c r="C29" s="15">
        <f t="shared" si="5"/>
        <v>1</v>
      </c>
      <c r="D29" s="15">
        <f t="shared" si="5"/>
        <v>0</v>
      </c>
      <c r="E29" s="15">
        <f t="shared" si="5"/>
        <v>0</v>
      </c>
      <c r="F29" s="15">
        <f t="shared" si="5"/>
        <v>1</v>
      </c>
      <c r="G29" s="15">
        <f t="shared" si="5"/>
        <v>0</v>
      </c>
      <c r="H29" s="15">
        <f t="shared" si="5"/>
        <v>0</v>
      </c>
      <c r="I29" s="15">
        <f t="shared" si="5"/>
        <v>2</v>
      </c>
      <c r="J29" s="36">
        <f t="shared" si="5"/>
        <v>10</v>
      </c>
    </row>
    <row r="30" spans="1:10" s="6" customFormat="1" ht="10.5" customHeight="1">
      <c r="A30" s="3"/>
      <c r="B30" s="96">
        <f aca="true" t="shared" si="6" ref="B30:I30">B29/$J29</f>
        <v>0.6</v>
      </c>
      <c r="C30" s="16">
        <f t="shared" si="6"/>
        <v>0.1</v>
      </c>
      <c r="D30" s="16">
        <f t="shared" si="6"/>
        <v>0</v>
      </c>
      <c r="E30" s="16">
        <f t="shared" si="6"/>
        <v>0</v>
      </c>
      <c r="F30" s="16">
        <f t="shared" si="6"/>
        <v>0.1</v>
      </c>
      <c r="G30" s="16">
        <f t="shared" si="6"/>
        <v>0</v>
      </c>
      <c r="H30" s="16">
        <f t="shared" si="6"/>
        <v>0</v>
      </c>
      <c r="I30" s="16">
        <f t="shared" si="6"/>
        <v>0.2</v>
      </c>
      <c r="J30" s="79"/>
    </row>
    <row r="31" spans="1:10" s="4" customFormat="1" ht="10.5" customHeight="1" thickBot="1">
      <c r="A31" s="91" t="s">
        <v>6</v>
      </c>
      <c r="B31" s="98">
        <f aca="true" t="shared" si="7" ref="B31:J31">B29+B24</f>
        <v>241</v>
      </c>
      <c r="C31" s="17">
        <f t="shared" si="7"/>
        <v>32</v>
      </c>
      <c r="D31" s="17">
        <f t="shared" si="7"/>
        <v>5</v>
      </c>
      <c r="E31" s="17">
        <f t="shared" si="7"/>
        <v>7</v>
      </c>
      <c r="F31" s="17">
        <f t="shared" si="7"/>
        <v>1</v>
      </c>
      <c r="G31" s="17">
        <f t="shared" si="7"/>
        <v>5</v>
      </c>
      <c r="H31" s="17">
        <f t="shared" si="7"/>
        <v>0</v>
      </c>
      <c r="I31" s="17">
        <f t="shared" si="7"/>
        <v>2</v>
      </c>
      <c r="J31" s="20">
        <f t="shared" si="7"/>
        <v>293</v>
      </c>
    </row>
    <row r="32" spans="1:10" s="6" customFormat="1" ht="10.5" customHeight="1" thickBot="1">
      <c r="A32" s="90"/>
      <c r="B32" s="99">
        <f aca="true" t="shared" si="8" ref="B32:I32">B31/$J31</f>
        <v>0.8225255972696246</v>
      </c>
      <c r="C32" s="18">
        <f t="shared" si="8"/>
        <v>0.10921501706484642</v>
      </c>
      <c r="D32" s="18">
        <f t="shared" si="8"/>
        <v>0.017064846416382253</v>
      </c>
      <c r="E32" s="18">
        <f t="shared" si="8"/>
        <v>0.023890784982935155</v>
      </c>
      <c r="F32" s="18">
        <f t="shared" si="8"/>
        <v>0.0034129692832764505</v>
      </c>
      <c r="G32" s="18">
        <f t="shared" si="8"/>
        <v>0.017064846416382253</v>
      </c>
      <c r="H32" s="18">
        <f t="shared" si="8"/>
        <v>0</v>
      </c>
      <c r="I32" s="18">
        <f t="shared" si="8"/>
        <v>0.006825938566552901</v>
      </c>
      <c r="J32" s="19"/>
    </row>
    <row r="33" spans="1:10" s="12" customFormat="1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ht="13.5" customHeight="1"/>
    <row r="35" ht="13.5" customHeight="1"/>
    <row r="36" ht="13.5" customHeight="1"/>
    <row r="37" ht="13.5" customHeight="1"/>
    <row r="38" spans="1:2" ht="13.5" customHeight="1">
      <c r="A38"/>
      <c r="B38"/>
    </row>
    <row r="39" spans="1:2" ht="13.5" customHeight="1">
      <c r="A39"/>
      <c r="B39"/>
    </row>
    <row r="40" spans="1:2" ht="12.75">
      <c r="A40" s="69"/>
      <c r="B40" s="68"/>
    </row>
  </sheetData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30/09/2006).
Data Collected and Collated by Mitts Ltd.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95" zoomScaleNormal="95" workbookViewId="0" topLeftCell="A32">
      <selection activeCell="B54" sqref="B54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26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27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88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15</v>
      </c>
      <c r="B7" s="7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58</v>
      </c>
      <c r="H7" s="8" t="s">
        <v>56</v>
      </c>
      <c r="I7" s="8" t="s">
        <v>57</v>
      </c>
      <c r="J7" s="9" t="s">
        <v>3</v>
      </c>
    </row>
    <row r="8" spans="1:11" s="4" customFormat="1" ht="10.5" customHeight="1">
      <c r="A8" s="11" t="s">
        <v>41</v>
      </c>
      <c r="B8" s="92">
        <v>0</v>
      </c>
      <c r="C8" s="124">
        <v>0</v>
      </c>
      <c r="D8" s="124">
        <v>0</v>
      </c>
      <c r="E8" s="124">
        <v>1</v>
      </c>
      <c r="F8" s="124">
        <v>0</v>
      </c>
      <c r="G8" s="124">
        <v>0</v>
      </c>
      <c r="H8" s="124">
        <v>0</v>
      </c>
      <c r="I8" s="108">
        <v>0</v>
      </c>
      <c r="J8" s="34">
        <f>SUM(B8:I8)</f>
        <v>1</v>
      </c>
      <c r="K8"/>
    </row>
    <row r="9" spans="1:11" s="4" customFormat="1" ht="10.5" customHeight="1">
      <c r="A9" s="11" t="s">
        <v>43</v>
      </c>
      <c r="B9" s="93">
        <v>47</v>
      </c>
      <c r="C9" s="121">
        <v>91</v>
      </c>
      <c r="D9" s="121">
        <v>75</v>
      </c>
      <c r="E9" s="121">
        <v>41</v>
      </c>
      <c r="F9" s="121">
        <v>8</v>
      </c>
      <c r="G9" s="121">
        <v>80</v>
      </c>
      <c r="H9" s="121">
        <v>93</v>
      </c>
      <c r="I9" s="109">
        <v>129</v>
      </c>
      <c r="J9" s="74">
        <f>SUM(B9:I9)</f>
        <v>564</v>
      </c>
      <c r="K9"/>
    </row>
    <row r="10" spans="1:11" s="4" customFormat="1" ht="10.5" customHeight="1">
      <c r="A10" s="11" t="s">
        <v>83</v>
      </c>
      <c r="B10" s="93">
        <v>72</v>
      </c>
      <c r="C10" s="121">
        <v>76</v>
      </c>
      <c r="D10" s="121">
        <v>42</v>
      </c>
      <c r="E10" s="121">
        <v>12</v>
      </c>
      <c r="F10" s="121">
        <v>31</v>
      </c>
      <c r="G10" s="121">
        <v>33</v>
      </c>
      <c r="H10" s="121">
        <v>1</v>
      </c>
      <c r="I10" s="109">
        <v>63</v>
      </c>
      <c r="J10" s="74">
        <f>SUM(B10:I10)</f>
        <v>330</v>
      </c>
      <c r="K10"/>
    </row>
    <row r="11" spans="1:11" s="4" customFormat="1" ht="10.5" customHeight="1">
      <c r="A11" s="11" t="s">
        <v>7</v>
      </c>
      <c r="B11" s="93">
        <v>0</v>
      </c>
      <c r="C11" s="121">
        <v>0</v>
      </c>
      <c r="D11" s="121">
        <v>0</v>
      </c>
      <c r="E11" s="121">
        <v>0</v>
      </c>
      <c r="F11" s="121">
        <v>0</v>
      </c>
      <c r="G11" s="121">
        <v>2</v>
      </c>
      <c r="H11" s="121">
        <v>6</v>
      </c>
      <c r="I11" s="109">
        <v>9</v>
      </c>
      <c r="J11" s="74">
        <f aca="true" t="shared" si="0" ref="J11:J24">SUM(B11:I11)</f>
        <v>17</v>
      </c>
      <c r="K11"/>
    </row>
    <row r="12" spans="1:11" s="128" customFormat="1" ht="10.5" customHeight="1">
      <c r="A12" s="11" t="s">
        <v>8</v>
      </c>
      <c r="B12" s="94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78">
        <v>0</v>
      </c>
      <c r="J12" s="74">
        <f t="shared" si="0"/>
        <v>0</v>
      </c>
      <c r="K12" s="69"/>
    </row>
    <row r="13" spans="1:11" s="4" customFormat="1" ht="10.5" customHeight="1">
      <c r="A13" s="11" t="s">
        <v>9</v>
      </c>
      <c r="B13" s="93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1</v>
      </c>
      <c r="H13" s="121">
        <v>0</v>
      </c>
      <c r="I13" s="109">
        <v>13</v>
      </c>
      <c r="J13" s="74">
        <f t="shared" si="0"/>
        <v>14</v>
      </c>
      <c r="K13"/>
    </row>
    <row r="14" spans="1:11" s="4" customFormat="1" ht="10.5" customHeight="1">
      <c r="A14" s="11" t="s">
        <v>10</v>
      </c>
      <c r="B14" s="93">
        <v>140</v>
      </c>
      <c r="C14" s="121">
        <v>64</v>
      </c>
      <c r="D14" s="121">
        <v>54</v>
      </c>
      <c r="E14" s="121">
        <v>30</v>
      </c>
      <c r="F14" s="121">
        <v>4</v>
      </c>
      <c r="G14" s="121">
        <v>45</v>
      </c>
      <c r="H14" s="121">
        <v>66</v>
      </c>
      <c r="I14" s="109">
        <v>83</v>
      </c>
      <c r="J14" s="74">
        <f t="shared" si="0"/>
        <v>486</v>
      </c>
      <c r="K14"/>
    </row>
    <row r="15" spans="1:11" s="4" customFormat="1" ht="10.5" customHeight="1">
      <c r="A15" s="11" t="s">
        <v>0</v>
      </c>
      <c r="B15" s="93">
        <v>155</v>
      </c>
      <c r="C15" s="121">
        <v>126</v>
      </c>
      <c r="D15" s="121">
        <v>72</v>
      </c>
      <c r="E15" s="121">
        <v>32</v>
      </c>
      <c r="F15" s="121">
        <v>5</v>
      </c>
      <c r="G15" s="121">
        <v>40</v>
      </c>
      <c r="H15" s="121">
        <v>34</v>
      </c>
      <c r="I15" s="109">
        <v>88</v>
      </c>
      <c r="J15" s="74">
        <f t="shared" si="0"/>
        <v>552</v>
      </c>
      <c r="K15"/>
    </row>
    <row r="16" spans="1:11" s="4" customFormat="1" ht="10.5" customHeight="1">
      <c r="A16" s="11" t="s">
        <v>11</v>
      </c>
      <c r="B16" s="93">
        <v>11</v>
      </c>
      <c r="C16" s="121">
        <v>22</v>
      </c>
      <c r="D16" s="121">
        <v>16</v>
      </c>
      <c r="E16" s="121">
        <v>15</v>
      </c>
      <c r="F16" s="121">
        <v>5</v>
      </c>
      <c r="G16" s="121">
        <v>96</v>
      </c>
      <c r="H16" s="121">
        <v>128</v>
      </c>
      <c r="I16" s="109">
        <v>114</v>
      </c>
      <c r="J16" s="74">
        <f t="shared" si="0"/>
        <v>407</v>
      </c>
      <c r="K16"/>
    </row>
    <row r="17" spans="1:11" s="4" customFormat="1" ht="10.5" customHeight="1">
      <c r="A17" s="84" t="s">
        <v>39</v>
      </c>
      <c r="B17" s="93">
        <v>1</v>
      </c>
      <c r="C17" s="121">
        <v>25</v>
      </c>
      <c r="D17" s="121">
        <v>5</v>
      </c>
      <c r="E17" s="121">
        <v>51</v>
      </c>
      <c r="F17" s="121">
        <v>143</v>
      </c>
      <c r="G17" s="121">
        <v>109</v>
      </c>
      <c r="H17" s="121">
        <v>38</v>
      </c>
      <c r="I17" s="109">
        <v>32</v>
      </c>
      <c r="J17" s="74">
        <f t="shared" si="0"/>
        <v>404</v>
      </c>
      <c r="K17"/>
    </row>
    <row r="18" spans="1:11" s="4" customFormat="1" ht="10.5" customHeight="1">
      <c r="A18" s="83" t="s">
        <v>12</v>
      </c>
      <c r="B18" s="93">
        <v>132</v>
      </c>
      <c r="C18" s="121">
        <v>101</v>
      </c>
      <c r="D18" s="121">
        <v>79</v>
      </c>
      <c r="E18" s="121">
        <v>50</v>
      </c>
      <c r="F18" s="121">
        <v>13</v>
      </c>
      <c r="G18" s="121">
        <v>162</v>
      </c>
      <c r="H18" s="121">
        <v>181</v>
      </c>
      <c r="I18" s="109">
        <v>78</v>
      </c>
      <c r="J18" s="74">
        <f t="shared" si="0"/>
        <v>796</v>
      </c>
      <c r="K18"/>
    </row>
    <row r="19" spans="1:11" s="4" customFormat="1" ht="10.5" customHeight="1">
      <c r="A19" s="83" t="s">
        <v>34</v>
      </c>
      <c r="B19" s="93">
        <v>215</v>
      </c>
      <c r="C19" s="121">
        <v>107</v>
      </c>
      <c r="D19" s="121">
        <v>62</v>
      </c>
      <c r="E19" s="121">
        <v>38</v>
      </c>
      <c r="F19" s="121">
        <v>15</v>
      </c>
      <c r="G19" s="121">
        <v>6</v>
      </c>
      <c r="H19" s="121">
        <v>5</v>
      </c>
      <c r="I19" s="109">
        <v>108</v>
      </c>
      <c r="J19" s="74">
        <f t="shared" si="0"/>
        <v>556</v>
      </c>
      <c r="K19"/>
    </row>
    <row r="20" spans="1:11" s="4" customFormat="1" ht="10.5" customHeight="1">
      <c r="A20" s="83" t="s">
        <v>35</v>
      </c>
      <c r="B20" s="93">
        <v>0</v>
      </c>
      <c r="C20" s="121">
        <v>1</v>
      </c>
      <c r="D20" s="121">
        <v>0</v>
      </c>
      <c r="E20" s="121">
        <v>1</v>
      </c>
      <c r="F20" s="121">
        <v>0</v>
      </c>
      <c r="G20" s="121">
        <v>0</v>
      </c>
      <c r="H20" s="121">
        <v>0</v>
      </c>
      <c r="I20" s="109">
        <v>1</v>
      </c>
      <c r="J20" s="74">
        <f t="shared" si="0"/>
        <v>3</v>
      </c>
      <c r="K20"/>
    </row>
    <row r="21" spans="1:11" s="4" customFormat="1" ht="10.5" customHeight="1">
      <c r="A21" s="83" t="s">
        <v>33</v>
      </c>
      <c r="B21" s="93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1</v>
      </c>
      <c r="I21" s="109">
        <v>2</v>
      </c>
      <c r="J21" s="74">
        <f t="shared" si="0"/>
        <v>3</v>
      </c>
      <c r="K21"/>
    </row>
    <row r="22" spans="1:11" s="4" customFormat="1" ht="10.5" customHeight="1">
      <c r="A22" s="83" t="s">
        <v>31</v>
      </c>
      <c r="B22" s="93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4</v>
      </c>
      <c r="H22" s="121">
        <v>29</v>
      </c>
      <c r="I22" s="109">
        <v>38</v>
      </c>
      <c r="J22" s="74">
        <f t="shared" si="0"/>
        <v>71</v>
      </c>
      <c r="K22"/>
    </row>
    <row r="23" spans="1:11" s="4" customFormat="1" ht="10.5" customHeight="1">
      <c r="A23" s="83" t="s">
        <v>32</v>
      </c>
      <c r="B23" s="93">
        <v>134</v>
      </c>
      <c r="C23" s="121">
        <v>97</v>
      </c>
      <c r="D23" s="121">
        <v>64</v>
      </c>
      <c r="E23" s="121">
        <v>53</v>
      </c>
      <c r="F23" s="121">
        <v>7</v>
      </c>
      <c r="G23" s="121">
        <v>46</v>
      </c>
      <c r="H23" s="121">
        <v>94</v>
      </c>
      <c r="I23" s="109">
        <v>91</v>
      </c>
      <c r="J23" s="74">
        <f t="shared" si="0"/>
        <v>586</v>
      </c>
      <c r="K23"/>
    </row>
    <row r="24" spans="1:11" s="4" customFormat="1" ht="10.5" customHeight="1">
      <c r="A24" s="83" t="s">
        <v>36</v>
      </c>
      <c r="B24" s="97">
        <v>61</v>
      </c>
      <c r="C24" s="122">
        <v>29</v>
      </c>
      <c r="D24" s="122">
        <v>17</v>
      </c>
      <c r="E24" s="122">
        <v>17</v>
      </c>
      <c r="F24" s="122">
        <v>28</v>
      </c>
      <c r="G24" s="122">
        <v>13</v>
      </c>
      <c r="H24" s="122">
        <v>2</v>
      </c>
      <c r="I24" s="123">
        <v>13</v>
      </c>
      <c r="J24" s="74">
        <f t="shared" si="0"/>
        <v>180</v>
      </c>
      <c r="K24"/>
    </row>
    <row r="25" spans="1:10" s="4" customFormat="1" ht="10.5" customHeight="1">
      <c r="A25" s="87" t="s">
        <v>5</v>
      </c>
      <c r="B25" s="95">
        <f>SUM(B8:B24)</f>
        <v>968</v>
      </c>
      <c r="C25" s="15">
        <f aca="true" t="shared" si="1" ref="C25:J25">SUM(C8:C24)</f>
        <v>739</v>
      </c>
      <c r="D25" s="15">
        <f t="shared" si="1"/>
        <v>486</v>
      </c>
      <c r="E25" s="15">
        <f t="shared" si="1"/>
        <v>341</v>
      </c>
      <c r="F25" s="15">
        <f t="shared" si="1"/>
        <v>259</v>
      </c>
      <c r="G25" s="15">
        <f t="shared" si="1"/>
        <v>637</v>
      </c>
      <c r="H25" s="15">
        <f t="shared" si="1"/>
        <v>678</v>
      </c>
      <c r="I25" s="110">
        <f t="shared" si="1"/>
        <v>862</v>
      </c>
      <c r="J25" s="73">
        <f t="shared" si="1"/>
        <v>4970</v>
      </c>
    </row>
    <row r="26" spans="1:10" s="26" customFormat="1" ht="10.5" customHeight="1">
      <c r="A26" s="23"/>
      <c r="B26" s="102">
        <f aca="true" t="shared" si="2" ref="B26:I26">B25/$J25</f>
        <v>0.19476861167002013</v>
      </c>
      <c r="C26" s="24">
        <f t="shared" si="2"/>
        <v>0.14869215291750504</v>
      </c>
      <c r="D26" s="24">
        <f t="shared" si="2"/>
        <v>0.09778672032193159</v>
      </c>
      <c r="E26" s="24">
        <v>0.07</v>
      </c>
      <c r="F26" s="24">
        <f t="shared" si="2"/>
        <v>0.05211267605633803</v>
      </c>
      <c r="G26" s="24">
        <f t="shared" si="2"/>
        <v>0.12816901408450704</v>
      </c>
      <c r="H26" s="24">
        <f t="shared" si="2"/>
        <v>0.13641851106639838</v>
      </c>
      <c r="I26" s="25">
        <f t="shared" si="2"/>
        <v>0.17344064386317906</v>
      </c>
      <c r="J26" s="104"/>
    </row>
    <row r="27" spans="1:11" s="4" customFormat="1" ht="10.5" customHeight="1">
      <c r="A27" s="11" t="s">
        <v>13</v>
      </c>
      <c r="B27" s="125">
        <v>45</v>
      </c>
      <c r="C27" s="126">
        <v>33</v>
      </c>
      <c r="D27" s="126">
        <v>42</v>
      </c>
      <c r="E27" s="126">
        <v>16</v>
      </c>
      <c r="F27" s="126">
        <v>18</v>
      </c>
      <c r="G27" s="126">
        <v>35</v>
      </c>
      <c r="H27" s="126">
        <v>54</v>
      </c>
      <c r="I27" s="127">
        <v>82</v>
      </c>
      <c r="J27" s="74">
        <f>SUM(B27:I27)</f>
        <v>325</v>
      </c>
      <c r="K27"/>
    </row>
    <row r="28" spans="1:11" s="4" customFormat="1" ht="10.5" customHeight="1">
      <c r="A28" s="83" t="s">
        <v>37</v>
      </c>
      <c r="B28" s="94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78">
        <v>0</v>
      </c>
      <c r="J28" s="74">
        <f>SUM(B28:I28)</f>
        <v>0</v>
      </c>
      <c r="K28"/>
    </row>
    <row r="29" spans="1:11" s="4" customFormat="1" ht="10.5" customHeight="1">
      <c r="A29" s="11" t="s">
        <v>18</v>
      </c>
      <c r="B29" s="94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78">
        <v>0</v>
      </c>
      <c r="J29" s="74">
        <f>SUM(B29:I29)</f>
        <v>0</v>
      </c>
      <c r="K29"/>
    </row>
    <row r="30" spans="1:11" s="4" customFormat="1" ht="10.5" customHeight="1">
      <c r="A30" s="11" t="s">
        <v>19</v>
      </c>
      <c r="B30" s="94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78">
        <v>0</v>
      </c>
      <c r="J30" s="74">
        <f>SUM(B30:I30)</f>
        <v>0</v>
      </c>
      <c r="K30"/>
    </row>
    <row r="31" spans="1:11" s="4" customFormat="1" ht="10.5" customHeight="1">
      <c r="A31" s="11" t="s">
        <v>14</v>
      </c>
      <c r="B31" s="97">
        <v>113</v>
      </c>
      <c r="C31" s="122">
        <v>84</v>
      </c>
      <c r="D31" s="122">
        <v>84</v>
      </c>
      <c r="E31" s="122">
        <v>52</v>
      </c>
      <c r="F31" s="122">
        <v>58</v>
      </c>
      <c r="G31" s="122">
        <v>88</v>
      </c>
      <c r="H31" s="122">
        <v>134</v>
      </c>
      <c r="I31" s="123">
        <v>183</v>
      </c>
      <c r="J31" s="74">
        <f>SUM(B31:I31)</f>
        <v>796</v>
      </c>
      <c r="K31"/>
    </row>
    <row r="32" spans="1:10" s="4" customFormat="1" ht="10.5" customHeight="1">
      <c r="A32" s="87" t="s">
        <v>16</v>
      </c>
      <c r="B32" s="95">
        <f>SUM(B27:B31)</f>
        <v>158</v>
      </c>
      <c r="C32" s="15">
        <f aca="true" t="shared" si="3" ref="C32:J32">SUM(C27:C31)</f>
        <v>117</v>
      </c>
      <c r="D32" s="15">
        <f t="shared" si="3"/>
        <v>126</v>
      </c>
      <c r="E32" s="15">
        <f t="shared" si="3"/>
        <v>68</v>
      </c>
      <c r="F32" s="15">
        <f t="shared" si="3"/>
        <v>76</v>
      </c>
      <c r="G32" s="15">
        <f t="shared" si="3"/>
        <v>123</v>
      </c>
      <c r="H32" s="15">
        <f t="shared" si="3"/>
        <v>188</v>
      </c>
      <c r="I32" s="110">
        <f t="shared" si="3"/>
        <v>265</v>
      </c>
      <c r="J32" s="73">
        <f t="shared" si="3"/>
        <v>1121</v>
      </c>
    </row>
    <row r="33" spans="1:10" s="26" customFormat="1" ht="10.5" customHeight="1">
      <c r="A33" s="23"/>
      <c r="B33" s="103">
        <f aca="true" t="shared" si="4" ref="B33:I33">B32/$J32</f>
        <v>0.1409455842997324</v>
      </c>
      <c r="C33" s="27">
        <f t="shared" si="4"/>
        <v>0.10437109723461195</v>
      </c>
      <c r="D33" s="27">
        <f t="shared" si="4"/>
        <v>0.11239964317573595</v>
      </c>
      <c r="E33" s="27">
        <f t="shared" si="4"/>
        <v>0.060660124888492414</v>
      </c>
      <c r="F33" s="27">
        <f t="shared" si="4"/>
        <v>0.06779661016949153</v>
      </c>
      <c r="G33" s="27">
        <f t="shared" si="4"/>
        <v>0.10972346119536129</v>
      </c>
      <c r="H33" s="27">
        <f t="shared" si="4"/>
        <v>0.16770740410347904</v>
      </c>
      <c r="I33" s="111">
        <f t="shared" si="4"/>
        <v>0.23639607493309545</v>
      </c>
      <c r="J33" s="105"/>
    </row>
    <row r="34" spans="1:10" s="4" customFormat="1" ht="10.5" customHeight="1" thickBot="1">
      <c r="A34" s="91" t="s">
        <v>6</v>
      </c>
      <c r="B34" s="98">
        <f>B32+B25</f>
        <v>1126</v>
      </c>
      <c r="C34" s="17">
        <f aca="true" t="shared" si="5" ref="C34:J34">C32+C25</f>
        <v>856</v>
      </c>
      <c r="D34" s="17">
        <f t="shared" si="5"/>
        <v>612</v>
      </c>
      <c r="E34" s="17">
        <f t="shared" si="5"/>
        <v>409</v>
      </c>
      <c r="F34" s="17">
        <f t="shared" si="5"/>
        <v>335</v>
      </c>
      <c r="G34" s="17">
        <f t="shared" si="5"/>
        <v>760</v>
      </c>
      <c r="H34" s="17">
        <f t="shared" si="5"/>
        <v>866</v>
      </c>
      <c r="I34" s="106">
        <f t="shared" si="5"/>
        <v>1127</v>
      </c>
      <c r="J34" s="106">
        <f t="shared" si="5"/>
        <v>6091</v>
      </c>
    </row>
    <row r="35" spans="1:10" s="6" customFormat="1" ht="10.5" customHeight="1" thickBot="1">
      <c r="A35" s="90"/>
      <c r="B35" s="99">
        <v>0.19</v>
      </c>
      <c r="C35" s="18">
        <f aca="true" t="shared" si="6" ref="C35:H35">C34/$J34</f>
        <v>0.1405352158923001</v>
      </c>
      <c r="D35" s="18">
        <f t="shared" si="6"/>
        <v>0.10047611229683139</v>
      </c>
      <c r="E35" s="18">
        <f t="shared" si="6"/>
        <v>0.06714825151863404</v>
      </c>
      <c r="F35" s="18">
        <f t="shared" si="6"/>
        <v>0.0549991791167296</v>
      </c>
      <c r="G35" s="18">
        <f t="shared" si="6"/>
        <v>0.12477425710064029</v>
      </c>
      <c r="H35" s="18">
        <f t="shared" si="6"/>
        <v>0.142176982433098</v>
      </c>
      <c r="I35" s="112">
        <f>(I34/J34)*100%</f>
        <v>0.18502708914792315</v>
      </c>
      <c r="J35" s="107"/>
    </row>
    <row r="36" ht="13.5" customHeight="1" thickBot="1"/>
    <row r="37" spans="1:10" ht="13.5" customHeight="1" thickBot="1">
      <c r="A37" s="32" t="s">
        <v>42</v>
      </c>
      <c r="B37" s="7" t="s">
        <v>50</v>
      </c>
      <c r="C37" s="8" t="s">
        <v>51</v>
      </c>
      <c r="D37" s="8" t="s">
        <v>52</v>
      </c>
      <c r="E37" s="8" t="s">
        <v>53</v>
      </c>
      <c r="F37" s="8" t="s">
        <v>54</v>
      </c>
      <c r="G37" s="8" t="s">
        <v>55</v>
      </c>
      <c r="H37" s="8" t="s">
        <v>59</v>
      </c>
      <c r="I37" s="8" t="s">
        <v>57</v>
      </c>
      <c r="J37" s="9" t="s">
        <v>3</v>
      </c>
    </row>
    <row r="38" spans="1:10" ht="11.25" customHeight="1">
      <c r="A38" s="11" t="s">
        <v>10</v>
      </c>
      <c r="B38" s="92">
        <v>2</v>
      </c>
      <c r="C38" s="124">
        <v>0</v>
      </c>
      <c r="D38" s="124">
        <v>1</v>
      </c>
      <c r="E38" s="124">
        <v>0</v>
      </c>
      <c r="F38" s="124">
        <v>0</v>
      </c>
      <c r="G38" s="124">
        <v>0</v>
      </c>
      <c r="H38" s="124">
        <v>0</v>
      </c>
      <c r="I38" s="108">
        <v>0</v>
      </c>
      <c r="J38" s="35">
        <f aca="true" t="shared" si="7" ref="J38:J46">SUM(B38:I38)</f>
        <v>3</v>
      </c>
    </row>
    <row r="39" spans="1:10" ht="13.5" customHeight="1">
      <c r="A39" s="11" t="s">
        <v>0</v>
      </c>
      <c r="B39" s="93">
        <v>3</v>
      </c>
      <c r="C39" s="121">
        <v>0</v>
      </c>
      <c r="D39" s="121">
        <v>1</v>
      </c>
      <c r="E39" s="121">
        <v>0</v>
      </c>
      <c r="F39" s="121">
        <v>0</v>
      </c>
      <c r="G39" s="121">
        <v>0</v>
      </c>
      <c r="H39" s="121">
        <v>0</v>
      </c>
      <c r="I39" s="109">
        <v>0</v>
      </c>
      <c r="J39" s="35">
        <f t="shared" si="7"/>
        <v>4</v>
      </c>
    </row>
    <row r="40" spans="1:10" ht="13.5" customHeight="1">
      <c r="A40" s="11" t="s">
        <v>11</v>
      </c>
      <c r="B40" s="93">
        <v>2</v>
      </c>
      <c r="C40" s="121">
        <v>1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09">
        <v>0</v>
      </c>
      <c r="J40" s="35">
        <f t="shared" si="7"/>
        <v>3</v>
      </c>
    </row>
    <row r="41" spans="1:10" ht="13.5" customHeight="1">
      <c r="A41" s="11" t="s">
        <v>39</v>
      </c>
      <c r="B41" s="93">
        <v>171</v>
      </c>
      <c r="C41" s="121">
        <v>88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09">
        <v>1</v>
      </c>
      <c r="J41" s="35">
        <f t="shared" si="7"/>
        <v>260</v>
      </c>
    </row>
    <row r="42" spans="1:10" ht="13.5" customHeight="1">
      <c r="A42" s="11" t="s">
        <v>77</v>
      </c>
      <c r="B42" s="93">
        <v>5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09">
        <v>0</v>
      </c>
      <c r="J42" s="35">
        <f t="shared" si="7"/>
        <v>5</v>
      </c>
    </row>
    <row r="43" spans="1:10" s="2" customFormat="1" ht="11.25" customHeight="1">
      <c r="A43" s="11" t="s">
        <v>34</v>
      </c>
      <c r="B43" s="93">
        <v>2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09">
        <v>0</v>
      </c>
      <c r="J43" s="35">
        <f t="shared" si="7"/>
        <v>2</v>
      </c>
    </row>
    <row r="44" spans="1:11" s="4" customFormat="1" ht="10.5" customHeight="1">
      <c r="A44" s="11" t="s">
        <v>35</v>
      </c>
      <c r="B44" s="93">
        <v>185</v>
      </c>
      <c r="C44" s="121">
        <v>154</v>
      </c>
      <c r="D44" s="121">
        <v>155</v>
      </c>
      <c r="E44" s="121">
        <v>87</v>
      </c>
      <c r="F44" s="121">
        <v>47</v>
      </c>
      <c r="G44" s="121">
        <v>35</v>
      </c>
      <c r="H44" s="121">
        <v>41</v>
      </c>
      <c r="I44" s="109">
        <v>11</v>
      </c>
      <c r="J44" s="35">
        <f t="shared" si="7"/>
        <v>715</v>
      </c>
      <c r="K44"/>
    </row>
    <row r="45" spans="1:11" s="4" customFormat="1" ht="10.5" customHeight="1">
      <c r="A45" s="11" t="s">
        <v>32</v>
      </c>
      <c r="B45" s="93">
        <v>0</v>
      </c>
      <c r="C45" s="121">
        <v>0</v>
      </c>
      <c r="D45" s="121">
        <v>4</v>
      </c>
      <c r="E45" s="121">
        <v>3</v>
      </c>
      <c r="F45" s="121">
        <v>1</v>
      </c>
      <c r="G45" s="121">
        <v>0</v>
      </c>
      <c r="H45" s="121">
        <v>0</v>
      </c>
      <c r="I45" s="109">
        <v>0</v>
      </c>
      <c r="J45" s="35">
        <f t="shared" si="7"/>
        <v>8</v>
      </c>
      <c r="K45"/>
    </row>
    <row r="46" spans="1:11" s="4" customFormat="1" ht="10.5" customHeight="1">
      <c r="A46" s="11" t="s">
        <v>36</v>
      </c>
      <c r="B46" s="97">
        <v>1</v>
      </c>
      <c r="C46" s="122">
        <v>1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3">
        <v>0</v>
      </c>
      <c r="J46" s="35">
        <f t="shared" si="7"/>
        <v>2</v>
      </c>
      <c r="K46"/>
    </row>
    <row r="47" spans="1:11" s="4" customFormat="1" ht="10.5" customHeight="1">
      <c r="A47" s="87" t="s">
        <v>5</v>
      </c>
      <c r="B47" s="95">
        <f>SUM(B38:B46)</f>
        <v>371</v>
      </c>
      <c r="C47" s="15">
        <f>SUM(C38:C46)</f>
        <v>244</v>
      </c>
      <c r="D47" s="15">
        <f aca="true" t="shared" si="8" ref="D47:I47">SUM(D38:D46)</f>
        <v>161</v>
      </c>
      <c r="E47" s="15">
        <f t="shared" si="8"/>
        <v>90</v>
      </c>
      <c r="F47" s="15">
        <f t="shared" si="8"/>
        <v>48</v>
      </c>
      <c r="G47" s="15">
        <f t="shared" si="8"/>
        <v>35</v>
      </c>
      <c r="H47" s="15">
        <f t="shared" si="8"/>
        <v>41</v>
      </c>
      <c r="I47" s="110">
        <f t="shared" si="8"/>
        <v>12</v>
      </c>
      <c r="J47" s="36">
        <f>SUM(J38:J46)</f>
        <v>1002</v>
      </c>
      <c r="K47"/>
    </row>
    <row r="48" spans="1:11" s="4" customFormat="1" ht="10.5" customHeight="1">
      <c r="A48" s="23"/>
      <c r="B48" s="102">
        <v>0.38</v>
      </c>
      <c r="C48" s="24">
        <v>0.24</v>
      </c>
      <c r="D48" s="24">
        <f aca="true" t="shared" si="9" ref="D48:I48">D47/$J47</f>
        <v>0.16067864271457086</v>
      </c>
      <c r="E48" s="24">
        <f t="shared" si="9"/>
        <v>0.08982035928143713</v>
      </c>
      <c r="F48" s="24">
        <f t="shared" si="9"/>
        <v>0.04790419161676647</v>
      </c>
      <c r="G48" s="24">
        <f t="shared" si="9"/>
        <v>0.03493013972055888</v>
      </c>
      <c r="H48" s="24">
        <f t="shared" si="9"/>
        <v>0.04091816367265469</v>
      </c>
      <c r="I48" s="25">
        <f t="shared" si="9"/>
        <v>0.011976047904191617</v>
      </c>
      <c r="J48" s="81"/>
      <c r="K48"/>
    </row>
    <row r="49" spans="1:11" s="4" customFormat="1" ht="10.5" customHeight="1">
      <c r="A49" s="11" t="s">
        <v>41</v>
      </c>
      <c r="B49" s="94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5">
        <f>SUM(B49:I49)</f>
        <v>0</v>
      </c>
      <c r="K49"/>
    </row>
    <row r="50" spans="1:11" s="4" customFormat="1" ht="10.5" customHeight="1">
      <c r="A50" s="83" t="s">
        <v>13</v>
      </c>
      <c r="B50" s="93">
        <v>3</v>
      </c>
      <c r="C50" s="121">
        <v>5</v>
      </c>
      <c r="D50" s="121">
        <v>3</v>
      </c>
      <c r="E50" s="121">
        <v>0</v>
      </c>
      <c r="F50" s="121">
        <v>1</v>
      </c>
      <c r="G50" s="121">
        <v>0</v>
      </c>
      <c r="H50" s="121">
        <v>2</v>
      </c>
      <c r="I50" s="109">
        <v>0</v>
      </c>
      <c r="J50" s="35">
        <f>SUM(B50:I50)</f>
        <v>14</v>
      </c>
      <c r="K50"/>
    </row>
    <row r="51" spans="1:11" s="4" customFormat="1" ht="10.5" customHeight="1">
      <c r="A51" s="11" t="s">
        <v>14</v>
      </c>
      <c r="B51" s="97">
        <v>14</v>
      </c>
      <c r="C51" s="122">
        <v>7</v>
      </c>
      <c r="D51" s="122">
        <v>6</v>
      </c>
      <c r="E51" s="122">
        <v>1</v>
      </c>
      <c r="F51" s="122">
        <v>1</v>
      </c>
      <c r="G51" s="122">
        <v>3</v>
      </c>
      <c r="H51" s="122">
        <v>2</v>
      </c>
      <c r="I51" s="123">
        <v>0</v>
      </c>
      <c r="J51" s="35">
        <f>SUM(B51:I51)</f>
        <v>34</v>
      </c>
      <c r="K51"/>
    </row>
    <row r="52" spans="1:11" s="4" customFormat="1" ht="10.5" customHeight="1">
      <c r="A52" s="87" t="s">
        <v>16</v>
      </c>
      <c r="B52" s="95">
        <f>SUM(B49:B51)</f>
        <v>17</v>
      </c>
      <c r="C52" s="15">
        <f aca="true" t="shared" si="10" ref="C52:J52">SUM(C49:C51)</f>
        <v>12</v>
      </c>
      <c r="D52" s="15">
        <f t="shared" si="10"/>
        <v>9</v>
      </c>
      <c r="E52" s="15">
        <f t="shared" si="10"/>
        <v>1</v>
      </c>
      <c r="F52" s="15">
        <f t="shared" si="10"/>
        <v>2</v>
      </c>
      <c r="G52" s="15">
        <f t="shared" si="10"/>
        <v>3</v>
      </c>
      <c r="H52" s="15">
        <f t="shared" si="10"/>
        <v>4</v>
      </c>
      <c r="I52" s="15">
        <f t="shared" si="10"/>
        <v>0</v>
      </c>
      <c r="J52" s="36">
        <f t="shared" si="10"/>
        <v>48</v>
      </c>
      <c r="K52"/>
    </row>
    <row r="53" spans="1:10" s="4" customFormat="1" ht="10.5" customHeight="1">
      <c r="A53" s="23"/>
      <c r="B53" s="103">
        <v>0.36</v>
      </c>
      <c r="C53" s="27">
        <f aca="true" t="shared" si="11" ref="C53:I53">C52/$J52</f>
        <v>0.25</v>
      </c>
      <c r="D53" s="27">
        <f t="shared" si="11"/>
        <v>0.1875</v>
      </c>
      <c r="E53" s="27">
        <f t="shared" si="11"/>
        <v>0.020833333333333332</v>
      </c>
      <c r="F53" s="27">
        <f t="shared" si="11"/>
        <v>0.041666666666666664</v>
      </c>
      <c r="G53" s="27">
        <f t="shared" si="11"/>
        <v>0.0625</v>
      </c>
      <c r="H53" s="27">
        <f t="shared" si="11"/>
        <v>0.08333333333333333</v>
      </c>
      <c r="I53" s="27">
        <f t="shared" si="11"/>
        <v>0</v>
      </c>
      <c r="J53" s="80"/>
    </row>
    <row r="54" spans="1:10" s="26" customFormat="1" ht="10.5" customHeight="1" thickBot="1">
      <c r="A54" s="91" t="s">
        <v>6</v>
      </c>
      <c r="B54" s="98">
        <f>B52+B47</f>
        <v>388</v>
      </c>
      <c r="C54" s="17">
        <f aca="true" t="shared" si="12" ref="C54:J54">C52+C47</f>
        <v>256</v>
      </c>
      <c r="D54" s="17">
        <f t="shared" si="12"/>
        <v>170</v>
      </c>
      <c r="E54" s="17">
        <f t="shared" si="12"/>
        <v>91</v>
      </c>
      <c r="F54" s="17">
        <f t="shared" si="12"/>
        <v>50</v>
      </c>
      <c r="G54" s="17">
        <f t="shared" si="12"/>
        <v>38</v>
      </c>
      <c r="H54" s="17">
        <f t="shared" si="12"/>
        <v>45</v>
      </c>
      <c r="I54" s="17">
        <f t="shared" si="12"/>
        <v>12</v>
      </c>
      <c r="J54" s="20">
        <f t="shared" si="12"/>
        <v>1050</v>
      </c>
    </row>
    <row r="55" spans="1:11" s="4" customFormat="1" ht="10.5" customHeight="1" thickBot="1">
      <c r="A55" s="90"/>
      <c r="B55" s="99">
        <f aca="true" t="shared" si="13" ref="B55:I55">B54/$J54</f>
        <v>0.36952380952380953</v>
      </c>
      <c r="C55" s="18">
        <f t="shared" si="13"/>
        <v>0.2438095238095238</v>
      </c>
      <c r="D55" s="18">
        <f t="shared" si="13"/>
        <v>0.1619047619047619</v>
      </c>
      <c r="E55" s="18">
        <f t="shared" si="13"/>
        <v>0.08666666666666667</v>
      </c>
      <c r="F55" s="18">
        <f t="shared" si="13"/>
        <v>0.047619047619047616</v>
      </c>
      <c r="G55" s="18">
        <f t="shared" si="13"/>
        <v>0.03619047619047619</v>
      </c>
      <c r="H55" s="18">
        <f t="shared" si="13"/>
        <v>0.04285714285714286</v>
      </c>
      <c r="I55" s="18">
        <f t="shared" si="13"/>
        <v>0.011428571428571429</v>
      </c>
      <c r="J55" s="19"/>
      <c r="K55"/>
    </row>
    <row r="56" s="4" customFormat="1" ht="10.5" customHeight="1">
      <c r="K56"/>
    </row>
    <row r="57" s="4" customFormat="1" ht="10.5" customHeight="1">
      <c r="K57"/>
    </row>
    <row r="58" s="4" customFormat="1" ht="10.5" customHeight="1"/>
    <row r="59" s="26" customFormat="1" ht="10.5" customHeight="1"/>
    <row r="60" s="4" customFormat="1" ht="10.5" customHeight="1"/>
    <row r="61" s="6" customFormat="1" ht="10.5" customHeight="1"/>
  </sheetData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30/09/2006).
Data Collected and Collated by Mitts Ltd.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95" zoomScaleNormal="95" workbookViewId="0" topLeftCell="A7">
      <selection activeCell="A32" sqref="A32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26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27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88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17</v>
      </c>
      <c r="B7" s="7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9" t="s">
        <v>3</v>
      </c>
    </row>
    <row r="8" spans="1:11" s="4" customFormat="1" ht="10.5" customHeight="1">
      <c r="A8" s="11" t="s">
        <v>18</v>
      </c>
      <c r="B8" s="93">
        <v>65</v>
      </c>
      <c r="C8" s="121">
        <v>81</v>
      </c>
      <c r="D8" s="121">
        <v>40</v>
      </c>
      <c r="E8" s="121">
        <v>29</v>
      </c>
      <c r="F8" s="121">
        <v>14</v>
      </c>
      <c r="G8" s="121">
        <v>6</v>
      </c>
      <c r="H8" s="121">
        <v>9</v>
      </c>
      <c r="I8" s="109">
        <v>2</v>
      </c>
      <c r="J8" s="35">
        <f aca="true" t="shared" si="0" ref="J8:J14">SUM(B8:I8)</f>
        <v>246</v>
      </c>
      <c r="K8"/>
    </row>
    <row r="9" spans="1:11" s="4" customFormat="1" ht="10.5" customHeight="1">
      <c r="A9" s="11" t="s">
        <v>44</v>
      </c>
      <c r="B9" s="93">
        <v>0</v>
      </c>
      <c r="C9" s="121">
        <v>0</v>
      </c>
      <c r="D9" s="121">
        <v>29</v>
      </c>
      <c r="E9" s="121">
        <v>0</v>
      </c>
      <c r="F9" s="121">
        <v>0</v>
      </c>
      <c r="G9" s="121">
        <v>0</v>
      </c>
      <c r="H9" s="121">
        <v>0</v>
      </c>
      <c r="I9" s="109">
        <v>0</v>
      </c>
      <c r="J9" s="35">
        <f t="shared" si="0"/>
        <v>29</v>
      </c>
      <c r="K9"/>
    </row>
    <row r="10" spans="1:11" s="4" customFormat="1" ht="10.5" customHeight="1">
      <c r="A10" s="11" t="s">
        <v>38</v>
      </c>
      <c r="B10" s="93">
        <v>0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09">
        <v>1</v>
      </c>
      <c r="J10" s="35">
        <f t="shared" si="0"/>
        <v>1</v>
      </c>
      <c r="K10"/>
    </row>
    <row r="11" spans="1:11" s="4" customFormat="1" ht="10.5" customHeight="1">
      <c r="A11" s="11" t="s">
        <v>1</v>
      </c>
      <c r="B11" s="93">
        <v>45</v>
      </c>
      <c r="C11" s="121">
        <v>71</v>
      </c>
      <c r="D11" s="121">
        <v>18</v>
      </c>
      <c r="E11" s="121">
        <v>55</v>
      </c>
      <c r="F11" s="121">
        <v>52</v>
      </c>
      <c r="G11" s="121">
        <v>84</v>
      </c>
      <c r="H11" s="121">
        <v>80</v>
      </c>
      <c r="I11" s="109">
        <v>25</v>
      </c>
      <c r="J11" s="35">
        <f t="shared" si="0"/>
        <v>430</v>
      </c>
      <c r="K11"/>
    </row>
    <row r="12" spans="1:11" s="4" customFormat="1" ht="10.5" customHeight="1">
      <c r="A12" s="11" t="s">
        <v>22</v>
      </c>
      <c r="B12" s="93">
        <v>8</v>
      </c>
      <c r="C12" s="121">
        <v>7</v>
      </c>
      <c r="D12" s="121">
        <v>2</v>
      </c>
      <c r="E12" s="121">
        <v>0</v>
      </c>
      <c r="F12" s="121">
        <v>0</v>
      </c>
      <c r="G12" s="121">
        <v>0</v>
      </c>
      <c r="H12" s="121">
        <v>0</v>
      </c>
      <c r="I12" s="109">
        <v>0</v>
      </c>
      <c r="J12" s="35">
        <f t="shared" si="0"/>
        <v>17</v>
      </c>
      <c r="K12"/>
    </row>
    <row r="13" spans="1:11" s="4" customFormat="1" ht="10.5" customHeight="1">
      <c r="A13" s="11" t="s">
        <v>19</v>
      </c>
      <c r="B13" s="93">
        <v>87</v>
      </c>
      <c r="C13" s="121">
        <v>60</v>
      </c>
      <c r="D13" s="121">
        <v>32</v>
      </c>
      <c r="E13" s="121">
        <v>21</v>
      </c>
      <c r="F13" s="121">
        <v>12</v>
      </c>
      <c r="G13" s="121">
        <v>6</v>
      </c>
      <c r="H13" s="121">
        <v>10</v>
      </c>
      <c r="I13" s="109">
        <v>3</v>
      </c>
      <c r="J13" s="35">
        <f t="shared" si="0"/>
        <v>231</v>
      </c>
      <c r="K13"/>
    </row>
    <row r="14" spans="1:11" s="4" customFormat="1" ht="10.5" customHeight="1">
      <c r="A14" s="11" t="s">
        <v>20</v>
      </c>
      <c r="B14" s="97">
        <v>78</v>
      </c>
      <c r="C14" s="122">
        <v>62</v>
      </c>
      <c r="D14" s="122">
        <v>35</v>
      </c>
      <c r="E14" s="122">
        <v>12</v>
      </c>
      <c r="F14" s="122">
        <v>2</v>
      </c>
      <c r="G14" s="122">
        <v>0</v>
      </c>
      <c r="H14" s="122">
        <v>2</v>
      </c>
      <c r="I14" s="123">
        <v>0</v>
      </c>
      <c r="J14" s="86">
        <f t="shared" si="0"/>
        <v>191</v>
      </c>
      <c r="K14"/>
    </row>
    <row r="15" spans="1:10" s="4" customFormat="1" ht="10.5" customHeight="1">
      <c r="A15" s="87" t="s">
        <v>5</v>
      </c>
      <c r="B15" s="95">
        <f aca="true" t="shared" si="1" ref="B15:J15">SUM(B8:B14)</f>
        <v>283</v>
      </c>
      <c r="C15" s="15">
        <f t="shared" si="1"/>
        <v>281</v>
      </c>
      <c r="D15" s="15">
        <f t="shared" si="1"/>
        <v>156</v>
      </c>
      <c r="E15" s="15">
        <f t="shared" si="1"/>
        <v>117</v>
      </c>
      <c r="F15" s="15">
        <f t="shared" si="1"/>
        <v>80</v>
      </c>
      <c r="G15" s="15">
        <f t="shared" si="1"/>
        <v>96</v>
      </c>
      <c r="H15" s="15">
        <f t="shared" si="1"/>
        <v>101</v>
      </c>
      <c r="I15" s="15">
        <f t="shared" si="1"/>
        <v>31</v>
      </c>
      <c r="J15" s="36">
        <f t="shared" si="1"/>
        <v>1145</v>
      </c>
    </row>
    <row r="16" spans="1:10" s="26" customFormat="1" ht="10.5" customHeight="1">
      <c r="A16" s="23"/>
      <c r="B16" s="102">
        <f aca="true" t="shared" si="2" ref="B16:I16">B15/$J15</f>
        <v>0.24716157205240175</v>
      </c>
      <c r="C16" s="24">
        <f t="shared" si="2"/>
        <v>0.24541484716157205</v>
      </c>
      <c r="D16" s="24">
        <f t="shared" si="2"/>
        <v>0.13624454148471615</v>
      </c>
      <c r="E16" s="24">
        <f t="shared" si="2"/>
        <v>0.10218340611353711</v>
      </c>
      <c r="F16" s="24">
        <f t="shared" si="2"/>
        <v>0.06986899563318777</v>
      </c>
      <c r="G16" s="24">
        <f t="shared" si="2"/>
        <v>0.08384279475982533</v>
      </c>
      <c r="H16" s="24">
        <v>0.08</v>
      </c>
      <c r="I16" s="24">
        <f t="shared" si="2"/>
        <v>0.027074235807860263</v>
      </c>
      <c r="J16" s="81"/>
    </row>
    <row r="17" spans="1:10" s="4" customFormat="1" ht="10.5" customHeight="1">
      <c r="A17" s="11" t="s">
        <v>13</v>
      </c>
      <c r="B17" s="125">
        <v>4</v>
      </c>
      <c r="C17" s="126">
        <v>7</v>
      </c>
      <c r="D17" s="126">
        <v>3</v>
      </c>
      <c r="E17" s="126">
        <v>3</v>
      </c>
      <c r="F17" s="126">
        <v>5</v>
      </c>
      <c r="G17" s="126">
        <v>7</v>
      </c>
      <c r="H17" s="126">
        <v>13</v>
      </c>
      <c r="I17" s="127">
        <v>9</v>
      </c>
      <c r="J17" s="35">
        <f>SUM(B17:I17)</f>
        <v>51</v>
      </c>
    </row>
    <row r="18" spans="1:10" s="4" customFormat="1" ht="10.5" customHeight="1">
      <c r="A18" s="11" t="s">
        <v>14</v>
      </c>
      <c r="B18" s="97">
        <v>12</v>
      </c>
      <c r="C18" s="122">
        <v>15</v>
      </c>
      <c r="D18" s="122">
        <v>16</v>
      </c>
      <c r="E18" s="122">
        <v>11</v>
      </c>
      <c r="F18" s="122">
        <v>9</v>
      </c>
      <c r="G18" s="122">
        <v>19</v>
      </c>
      <c r="H18" s="122">
        <v>29</v>
      </c>
      <c r="I18" s="123">
        <v>13</v>
      </c>
      <c r="J18" s="35">
        <f>SUM(B18:I18)</f>
        <v>124</v>
      </c>
    </row>
    <row r="19" spans="1:10" s="4" customFormat="1" ht="10.5" customHeight="1">
      <c r="A19" s="87" t="s">
        <v>16</v>
      </c>
      <c r="B19" s="95">
        <f>SUM(B17:B18)</f>
        <v>16</v>
      </c>
      <c r="C19" s="15">
        <f aca="true" t="shared" si="3" ref="C19:J19">SUM(C17:C18)</f>
        <v>22</v>
      </c>
      <c r="D19" s="15">
        <f t="shared" si="3"/>
        <v>19</v>
      </c>
      <c r="E19" s="15">
        <f t="shared" si="3"/>
        <v>14</v>
      </c>
      <c r="F19" s="15">
        <f t="shared" si="3"/>
        <v>14</v>
      </c>
      <c r="G19" s="15">
        <f t="shared" si="3"/>
        <v>26</v>
      </c>
      <c r="H19" s="15">
        <f t="shared" si="3"/>
        <v>42</v>
      </c>
      <c r="I19" s="15">
        <f t="shared" si="3"/>
        <v>22</v>
      </c>
      <c r="J19" s="36">
        <f t="shared" si="3"/>
        <v>175</v>
      </c>
    </row>
    <row r="20" spans="1:10" s="26" customFormat="1" ht="10.5" customHeight="1">
      <c r="A20" s="23"/>
      <c r="B20" s="103">
        <f aca="true" t="shared" si="4" ref="B20:I20">B19/$J19</f>
        <v>0.09142857142857143</v>
      </c>
      <c r="C20" s="27">
        <f t="shared" si="4"/>
        <v>0.12571428571428572</v>
      </c>
      <c r="D20" s="27">
        <v>0.1</v>
      </c>
      <c r="E20" s="27">
        <f t="shared" si="4"/>
        <v>0.08</v>
      </c>
      <c r="F20" s="27">
        <f t="shared" si="4"/>
        <v>0.08</v>
      </c>
      <c r="G20" s="27">
        <f t="shared" si="4"/>
        <v>0.14857142857142858</v>
      </c>
      <c r="H20" s="27">
        <v>0.24</v>
      </c>
      <c r="I20" s="27">
        <f t="shared" si="4"/>
        <v>0.12571428571428572</v>
      </c>
      <c r="J20" s="80"/>
    </row>
    <row r="21" spans="1:10" s="4" customFormat="1" ht="10.5" customHeight="1" thickBot="1">
      <c r="A21" s="91" t="s">
        <v>6</v>
      </c>
      <c r="B21" s="98">
        <f>B19+B15</f>
        <v>299</v>
      </c>
      <c r="C21" s="17">
        <f aca="true" t="shared" si="5" ref="C21:J21">C19+C15</f>
        <v>303</v>
      </c>
      <c r="D21" s="17">
        <f t="shared" si="5"/>
        <v>175</v>
      </c>
      <c r="E21" s="17">
        <f t="shared" si="5"/>
        <v>131</v>
      </c>
      <c r="F21" s="17">
        <f t="shared" si="5"/>
        <v>94</v>
      </c>
      <c r="G21" s="17">
        <f t="shared" si="5"/>
        <v>122</v>
      </c>
      <c r="H21" s="17">
        <f t="shared" si="5"/>
        <v>143</v>
      </c>
      <c r="I21" s="17">
        <f t="shared" si="5"/>
        <v>53</v>
      </c>
      <c r="J21" s="20">
        <f t="shared" si="5"/>
        <v>1320</v>
      </c>
    </row>
    <row r="22" spans="1:10" s="6" customFormat="1" ht="10.5" customHeight="1" thickBot="1">
      <c r="A22" s="90"/>
      <c r="B22" s="99">
        <f aca="true" t="shared" si="6" ref="B22:I22">B21/$J21</f>
        <v>0.2265151515151515</v>
      </c>
      <c r="C22" s="18">
        <f t="shared" si="6"/>
        <v>0.22954545454545455</v>
      </c>
      <c r="D22" s="18">
        <f t="shared" si="6"/>
        <v>0.13257575757575757</v>
      </c>
      <c r="E22" s="18">
        <f t="shared" si="6"/>
        <v>0.09924242424242424</v>
      </c>
      <c r="F22" s="18">
        <f t="shared" si="6"/>
        <v>0.07121212121212121</v>
      </c>
      <c r="G22" s="18">
        <f t="shared" si="6"/>
        <v>0.09242424242424242</v>
      </c>
      <c r="H22" s="18">
        <f t="shared" si="6"/>
        <v>0.10833333333333334</v>
      </c>
      <c r="I22" s="18">
        <f t="shared" si="6"/>
        <v>0.04015151515151515</v>
      </c>
      <c r="J22" s="19"/>
    </row>
    <row r="23" spans="1:10" s="6" customFormat="1" ht="10.5" customHeight="1" thickBot="1">
      <c r="A23" s="56"/>
      <c r="B23" s="18"/>
      <c r="C23" s="18"/>
      <c r="D23" s="18"/>
      <c r="E23" s="18"/>
      <c r="F23" s="18"/>
      <c r="G23" s="18"/>
      <c r="H23" s="18"/>
      <c r="I23" s="18"/>
      <c r="J23" s="57"/>
    </row>
    <row r="24" spans="1:10" s="2" customFormat="1" ht="13.5" customHeight="1" thickBot="1">
      <c r="A24" s="32" t="s">
        <v>69</v>
      </c>
      <c r="B24" s="7" t="s">
        <v>50</v>
      </c>
      <c r="C24" s="8" t="s">
        <v>51</v>
      </c>
      <c r="D24" s="8" t="s">
        <v>52</v>
      </c>
      <c r="E24" s="8" t="s">
        <v>53</v>
      </c>
      <c r="F24" s="8" t="s">
        <v>54</v>
      </c>
      <c r="G24" s="8" t="s">
        <v>55</v>
      </c>
      <c r="H24" s="8" t="s">
        <v>56</v>
      </c>
      <c r="I24" s="8" t="s">
        <v>57</v>
      </c>
      <c r="J24" s="9" t="s">
        <v>3</v>
      </c>
    </row>
    <row r="25" spans="1:11" s="4" customFormat="1" ht="10.5" customHeight="1">
      <c r="A25" s="11" t="s">
        <v>70</v>
      </c>
      <c r="B25" s="93">
        <v>161</v>
      </c>
      <c r="C25" s="121">
        <v>45</v>
      </c>
      <c r="D25" s="121">
        <v>7</v>
      </c>
      <c r="E25" s="121">
        <v>0</v>
      </c>
      <c r="F25" s="121">
        <v>0</v>
      </c>
      <c r="G25" s="121">
        <v>0</v>
      </c>
      <c r="H25" s="121">
        <v>0</v>
      </c>
      <c r="I25" s="109">
        <v>0</v>
      </c>
      <c r="J25" s="35">
        <f aca="true" t="shared" si="7" ref="J25:J30">SUM(B25:I25)</f>
        <v>213</v>
      </c>
      <c r="K25"/>
    </row>
    <row r="26" spans="1:11" s="4" customFormat="1" ht="10.5" customHeight="1">
      <c r="A26" s="11" t="s">
        <v>84</v>
      </c>
      <c r="B26" s="93">
        <v>112</v>
      </c>
      <c r="C26" s="121">
        <v>60</v>
      </c>
      <c r="D26" s="121">
        <v>29</v>
      </c>
      <c r="E26" s="121">
        <v>16</v>
      </c>
      <c r="F26" s="121">
        <v>3</v>
      </c>
      <c r="G26" s="121">
        <v>0</v>
      </c>
      <c r="H26" s="121">
        <v>0</v>
      </c>
      <c r="I26" s="109">
        <v>0</v>
      </c>
      <c r="J26" s="35">
        <f t="shared" si="7"/>
        <v>220</v>
      </c>
      <c r="K26"/>
    </row>
    <row r="27" spans="1:11" s="4" customFormat="1" ht="11.25" customHeight="1">
      <c r="A27" s="11" t="s">
        <v>71</v>
      </c>
      <c r="B27" s="93">
        <v>169</v>
      </c>
      <c r="C27" s="121">
        <v>60</v>
      </c>
      <c r="D27" s="121">
        <v>4</v>
      </c>
      <c r="E27" s="121">
        <v>1</v>
      </c>
      <c r="F27" s="121">
        <v>0</v>
      </c>
      <c r="G27" s="121">
        <v>0</v>
      </c>
      <c r="H27" s="121">
        <v>0</v>
      </c>
      <c r="I27" s="109">
        <v>0</v>
      </c>
      <c r="J27" s="35">
        <f t="shared" si="7"/>
        <v>234</v>
      </c>
      <c r="K27"/>
    </row>
    <row r="28" spans="1:11" s="4" customFormat="1" ht="10.5" customHeight="1">
      <c r="A28" s="11" t="s">
        <v>85</v>
      </c>
      <c r="B28" s="93">
        <v>130</v>
      </c>
      <c r="C28" s="121">
        <v>68</v>
      </c>
      <c r="D28" s="121">
        <v>23</v>
      </c>
      <c r="E28" s="121">
        <v>10</v>
      </c>
      <c r="F28" s="121">
        <v>1</v>
      </c>
      <c r="G28" s="121">
        <v>0</v>
      </c>
      <c r="H28" s="121">
        <v>0</v>
      </c>
      <c r="I28" s="109">
        <v>0</v>
      </c>
      <c r="J28" s="35">
        <f t="shared" si="7"/>
        <v>232</v>
      </c>
      <c r="K28"/>
    </row>
    <row r="29" spans="1:11" s="4" customFormat="1" ht="10.5" customHeight="1">
      <c r="A29" s="11" t="s">
        <v>45</v>
      </c>
      <c r="B29" s="93">
        <v>107</v>
      </c>
      <c r="C29" s="121">
        <v>41</v>
      </c>
      <c r="D29" s="121">
        <v>16</v>
      </c>
      <c r="E29" s="121">
        <v>2</v>
      </c>
      <c r="F29" s="121">
        <v>2</v>
      </c>
      <c r="G29" s="121">
        <v>0</v>
      </c>
      <c r="H29" s="121">
        <v>0</v>
      </c>
      <c r="I29" s="109">
        <v>0</v>
      </c>
      <c r="J29" s="35">
        <f t="shared" si="7"/>
        <v>168</v>
      </c>
      <c r="K29"/>
    </row>
    <row r="30" spans="1:11" s="4" customFormat="1" ht="10.5" customHeight="1">
      <c r="A30" s="83" t="s">
        <v>72</v>
      </c>
      <c r="B30" s="97">
        <v>102</v>
      </c>
      <c r="C30" s="122">
        <v>70</v>
      </c>
      <c r="D30" s="122">
        <v>78</v>
      </c>
      <c r="E30" s="122">
        <v>30</v>
      </c>
      <c r="F30" s="122">
        <v>5</v>
      </c>
      <c r="G30" s="122">
        <v>0</v>
      </c>
      <c r="H30" s="122">
        <v>0</v>
      </c>
      <c r="I30" s="123">
        <v>0</v>
      </c>
      <c r="J30" s="35">
        <f t="shared" si="7"/>
        <v>285</v>
      </c>
      <c r="K30"/>
    </row>
    <row r="31" spans="1:11" s="4" customFormat="1" ht="10.5" customHeight="1">
      <c r="A31" s="87" t="s">
        <v>5</v>
      </c>
      <c r="B31" s="95">
        <f aca="true" t="shared" si="8" ref="B31:J31">SUM(B25:B30)</f>
        <v>781</v>
      </c>
      <c r="C31" s="15">
        <f t="shared" si="8"/>
        <v>344</v>
      </c>
      <c r="D31" s="15">
        <f t="shared" si="8"/>
        <v>157</v>
      </c>
      <c r="E31" s="15">
        <f t="shared" si="8"/>
        <v>59</v>
      </c>
      <c r="F31" s="15">
        <f t="shared" si="8"/>
        <v>11</v>
      </c>
      <c r="G31" s="15">
        <f t="shared" si="8"/>
        <v>0</v>
      </c>
      <c r="H31" s="15">
        <f t="shared" si="8"/>
        <v>0</v>
      </c>
      <c r="I31" s="15">
        <f t="shared" si="8"/>
        <v>0</v>
      </c>
      <c r="J31" s="36">
        <f t="shared" si="8"/>
        <v>1352</v>
      </c>
      <c r="K31" s="26"/>
    </row>
    <row r="32" spans="1:10" s="26" customFormat="1" ht="10.5" customHeight="1">
      <c r="A32" s="23"/>
      <c r="B32" s="102">
        <f aca="true" t="shared" si="9" ref="B32:I32">B31/$J31</f>
        <v>0.5776627218934911</v>
      </c>
      <c r="C32" s="24">
        <f t="shared" si="9"/>
        <v>0.25443786982248523</v>
      </c>
      <c r="D32" s="24">
        <f t="shared" si="9"/>
        <v>0.11612426035502958</v>
      </c>
      <c r="E32" s="24">
        <f t="shared" si="9"/>
        <v>0.04363905325443787</v>
      </c>
      <c r="F32" s="24">
        <f t="shared" si="9"/>
        <v>0.008136094674556213</v>
      </c>
      <c r="G32" s="24">
        <f t="shared" si="9"/>
        <v>0</v>
      </c>
      <c r="H32" s="24">
        <f t="shared" si="9"/>
        <v>0</v>
      </c>
      <c r="I32" s="25">
        <f t="shared" si="9"/>
        <v>0</v>
      </c>
      <c r="J32" s="81"/>
    </row>
    <row r="33" spans="1:10" s="4" customFormat="1" ht="10.5" customHeight="1">
      <c r="A33" s="11" t="s">
        <v>41</v>
      </c>
      <c r="B33" s="125">
        <v>1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7">
        <v>0</v>
      </c>
      <c r="J33" s="35">
        <f>SUM(B33:I33)</f>
        <v>1</v>
      </c>
    </row>
    <row r="34" spans="1:10" s="4" customFormat="1" ht="10.5" customHeight="1">
      <c r="A34" s="11" t="s">
        <v>86</v>
      </c>
      <c r="B34" s="93">
        <v>0</v>
      </c>
      <c r="C34" s="121">
        <v>2</v>
      </c>
      <c r="D34" s="121">
        <v>0</v>
      </c>
      <c r="E34" s="121">
        <v>0</v>
      </c>
      <c r="F34" s="121">
        <v>0</v>
      </c>
      <c r="G34" s="121">
        <v>1</v>
      </c>
      <c r="H34" s="121">
        <v>0</v>
      </c>
      <c r="I34" s="109">
        <v>0</v>
      </c>
      <c r="J34" s="35">
        <f>SUM(B34:I34)</f>
        <v>3</v>
      </c>
    </row>
    <row r="35" spans="1:10" s="4" customFormat="1" ht="10.5" customHeight="1">
      <c r="A35" s="11" t="s">
        <v>87</v>
      </c>
      <c r="B35" s="97">
        <v>27</v>
      </c>
      <c r="C35" s="122">
        <v>5</v>
      </c>
      <c r="D35" s="122">
        <v>1</v>
      </c>
      <c r="E35" s="122">
        <v>2</v>
      </c>
      <c r="F35" s="122">
        <v>0</v>
      </c>
      <c r="G35" s="122">
        <v>0</v>
      </c>
      <c r="H35" s="122">
        <v>0</v>
      </c>
      <c r="I35" s="123">
        <v>0</v>
      </c>
      <c r="J35" s="35">
        <f>SUM(B35:I35)</f>
        <v>35</v>
      </c>
    </row>
    <row r="36" spans="1:10" s="4" customFormat="1" ht="10.5" customHeight="1">
      <c r="A36" s="87" t="s">
        <v>16</v>
      </c>
      <c r="B36" s="95">
        <f>SUM(B33:B35)</f>
        <v>28</v>
      </c>
      <c r="C36" s="15">
        <f aca="true" t="shared" si="10" ref="C36:J36">SUM(C33:C35)</f>
        <v>7</v>
      </c>
      <c r="D36" s="15">
        <f t="shared" si="10"/>
        <v>1</v>
      </c>
      <c r="E36" s="15">
        <f t="shared" si="10"/>
        <v>2</v>
      </c>
      <c r="F36" s="15">
        <f t="shared" si="10"/>
        <v>0</v>
      </c>
      <c r="G36" s="15">
        <f t="shared" si="10"/>
        <v>1</v>
      </c>
      <c r="H36" s="15">
        <f t="shared" si="10"/>
        <v>0</v>
      </c>
      <c r="I36" s="15">
        <f t="shared" si="10"/>
        <v>0</v>
      </c>
      <c r="J36" s="36">
        <f t="shared" si="10"/>
        <v>39</v>
      </c>
    </row>
    <row r="37" spans="1:10" s="26" customFormat="1" ht="10.5" customHeight="1">
      <c r="A37" s="23"/>
      <c r="B37" s="103">
        <v>0.71</v>
      </c>
      <c r="C37" s="27">
        <f aca="true" t="shared" si="11" ref="C37:I37">C36/$J36</f>
        <v>0.1794871794871795</v>
      </c>
      <c r="D37" s="27">
        <f t="shared" si="11"/>
        <v>0.02564102564102564</v>
      </c>
      <c r="E37" s="27">
        <f t="shared" si="11"/>
        <v>0.05128205128205128</v>
      </c>
      <c r="F37" s="27">
        <f t="shared" si="11"/>
        <v>0</v>
      </c>
      <c r="G37" s="27">
        <f t="shared" si="11"/>
        <v>0.02564102564102564</v>
      </c>
      <c r="H37" s="27">
        <f t="shared" si="11"/>
        <v>0</v>
      </c>
      <c r="I37" s="27">
        <f t="shared" si="11"/>
        <v>0</v>
      </c>
      <c r="J37" s="80"/>
    </row>
    <row r="38" spans="1:10" s="4" customFormat="1" ht="10.5" customHeight="1" thickBot="1">
      <c r="A38" s="91" t="s">
        <v>6</v>
      </c>
      <c r="B38" s="98">
        <f>B36+B31</f>
        <v>809</v>
      </c>
      <c r="C38" s="17">
        <f aca="true" t="shared" si="12" ref="C38:J38">C36+C31</f>
        <v>351</v>
      </c>
      <c r="D38" s="17">
        <f t="shared" si="12"/>
        <v>158</v>
      </c>
      <c r="E38" s="17">
        <f t="shared" si="12"/>
        <v>61</v>
      </c>
      <c r="F38" s="17">
        <f t="shared" si="12"/>
        <v>11</v>
      </c>
      <c r="G38" s="17">
        <f t="shared" si="12"/>
        <v>1</v>
      </c>
      <c r="H38" s="17">
        <f t="shared" si="12"/>
        <v>0</v>
      </c>
      <c r="I38" s="17">
        <f t="shared" si="12"/>
        <v>0</v>
      </c>
      <c r="J38" s="20">
        <f t="shared" si="12"/>
        <v>1391</v>
      </c>
    </row>
    <row r="39" spans="1:10" s="6" customFormat="1" ht="10.5" customHeight="1" thickBot="1">
      <c r="A39" s="90"/>
      <c r="B39" s="99">
        <v>0.59</v>
      </c>
      <c r="C39" s="18">
        <f aca="true" t="shared" si="13" ref="C39:I39">C38/$J38</f>
        <v>0.2523364485981308</v>
      </c>
      <c r="D39" s="18">
        <f t="shared" si="13"/>
        <v>0.11358734723220705</v>
      </c>
      <c r="E39" s="18">
        <f t="shared" si="13"/>
        <v>0.04385334291876348</v>
      </c>
      <c r="F39" s="18">
        <v>0.01</v>
      </c>
      <c r="G39" s="18">
        <f t="shared" si="13"/>
        <v>0.0007189072609633358</v>
      </c>
      <c r="H39" s="18">
        <f t="shared" si="13"/>
        <v>0</v>
      </c>
      <c r="I39" s="18">
        <f t="shared" si="13"/>
        <v>0</v>
      </c>
      <c r="J39" s="19"/>
    </row>
    <row r="40" ht="13.5" customHeight="1"/>
    <row r="41" ht="13.5" customHeight="1"/>
    <row r="42" ht="13.5" customHeight="1"/>
    <row r="43" spans="1:2" ht="13.5" customHeight="1">
      <c r="A43" s="69"/>
      <c r="B43" s="68"/>
    </row>
    <row r="44" ht="13.5" customHeight="1"/>
  </sheetData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30/09/2006).
Data Collected and Collated by Mitts Ltd.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="95" zoomScaleNormal="95" workbookViewId="0" topLeftCell="A19">
      <selection activeCell="C39" sqref="C39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26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27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88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21</v>
      </c>
      <c r="B7" s="7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9" t="s">
        <v>3</v>
      </c>
    </row>
    <row r="8" spans="1:11" s="4" customFormat="1" ht="13.5" customHeight="1">
      <c r="A8" s="11" t="s">
        <v>18</v>
      </c>
      <c r="B8" s="92">
        <v>0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08">
        <v>8</v>
      </c>
      <c r="J8" s="35">
        <f>SUM(B8:I8)</f>
        <v>8</v>
      </c>
      <c r="K8"/>
    </row>
    <row r="9" spans="1:11" s="4" customFormat="1" ht="13.5" customHeight="1">
      <c r="A9" s="11" t="s">
        <v>1</v>
      </c>
      <c r="B9" s="93">
        <v>2</v>
      </c>
      <c r="C9" s="121">
        <v>7</v>
      </c>
      <c r="D9" s="121">
        <v>3</v>
      </c>
      <c r="E9" s="121">
        <v>4</v>
      </c>
      <c r="F9" s="121">
        <v>2</v>
      </c>
      <c r="G9" s="121">
        <v>12</v>
      </c>
      <c r="H9" s="121">
        <v>9</v>
      </c>
      <c r="I9" s="109">
        <v>3</v>
      </c>
      <c r="J9" s="35">
        <f>SUM(B9:I9)</f>
        <v>42</v>
      </c>
      <c r="K9"/>
    </row>
    <row r="10" spans="1:11" s="4" customFormat="1" ht="13.5" customHeight="1">
      <c r="A10" s="11" t="s">
        <v>22</v>
      </c>
      <c r="B10" s="97">
        <v>92</v>
      </c>
      <c r="C10" s="122">
        <v>66</v>
      </c>
      <c r="D10" s="122">
        <v>46</v>
      </c>
      <c r="E10" s="122">
        <v>40</v>
      </c>
      <c r="F10" s="122">
        <v>19</v>
      </c>
      <c r="G10" s="122">
        <v>27</v>
      </c>
      <c r="H10" s="122">
        <v>13</v>
      </c>
      <c r="I10" s="123">
        <v>2</v>
      </c>
      <c r="J10" s="35">
        <f>SUM(B10:I10)</f>
        <v>305</v>
      </c>
      <c r="K10"/>
    </row>
    <row r="11" spans="1:10" s="4" customFormat="1" ht="13.5" customHeight="1" thickBot="1">
      <c r="A11" s="87" t="s">
        <v>5</v>
      </c>
      <c r="B11" s="113">
        <f aca="true" t="shared" si="0" ref="B11:J11">SUM(B8:B10)</f>
        <v>94</v>
      </c>
      <c r="C11" s="72">
        <f t="shared" si="0"/>
        <v>73</v>
      </c>
      <c r="D11" s="72">
        <f t="shared" si="0"/>
        <v>49</v>
      </c>
      <c r="E11" s="72">
        <f t="shared" si="0"/>
        <v>44</v>
      </c>
      <c r="F11" s="72">
        <f t="shared" si="0"/>
        <v>21</v>
      </c>
      <c r="G11" s="72">
        <f t="shared" si="0"/>
        <v>39</v>
      </c>
      <c r="H11" s="72">
        <f t="shared" si="0"/>
        <v>22</v>
      </c>
      <c r="I11" s="75">
        <f t="shared" si="0"/>
        <v>13</v>
      </c>
      <c r="J11" s="73">
        <f t="shared" si="0"/>
        <v>355</v>
      </c>
    </row>
    <row r="12" spans="1:10" s="26" customFormat="1" ht="13.5" customHeight="1">
      <c r="A12" s="23"/>
      <c r="B12" s="133">
        <f>B11/$J11</f>
        <v>0.2647887323943662</v>
      </c>
      <c r="C12" s="71">
        <f>C11/$J11</f>
        <v>0.2056338028169014</v>
      </c>
      <c r="D12" s="71">
        <f aca="true" t="shared" si="1" ref="D12:I12">D11/$J11</f>
        <v>0.13802816901408452</v>
      </c>
      <c r="E12" s="71">
        <f t="shared" si="1"/>
        <v>0.12394366197183099</v>
      </c>
      <c r="F12" s="71">
        <f t="shared" si="1"/>
        <v>0.059154929577464786</v>
      </c>
      <c r="G12" s="71">
        <f t="shared" si="1"/>
        <v>0.10985915492957747</v>
      </c>
      <c r="H12" s="71">
        <f t="shared" si="1"/>
        <v>0.061971830985915494</v>
      </c>
      <c r="I12" s="77">
        <f t="shared" si="1"/>
        <v>0.036619718309859155</v>
      </c>
      <c r="J12" s="76"/>
    </row>
    <row r="13" spans="1:11" s="4" customFormat="1" ht="13.5" customHeight="1">
      <c r="A13" s="11" t="s">
        <v>13</v>
      </c>
      <c r="B13" s="125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1</v>
      </c>
      <c r="H13" s="126">
        <v>0</v>
      </c>
      <c r="I13" s="127">
        <v>0</v>
      </c>
      <c r="J13" s="35">
        <f>SUM(B13:I13)</f>
        <v>1</v>
      </c>
      <c r="K13"/>
    </row>
    <row r="14" spans="1:11" s="4" customFormat="1" ht="13.5" customHeight="1">
      <c r="A14" s="11" t="s">
        <v>14</v>
      </c>
      <c r="B14" s="97">
        <v>2</v>
      </c>
      <c r="C14" s="122">
        <v>1</v>
      </c>
      <c r="D14" s="122">
        <v>4</v>
      </c>
      <c r="E14" s="122">
        <v>1</v>
      </c>
      <c r="F14" s="122">
        <v>4</v>
      </c>
      <c r="G14" s="122">
        <v>2</v>
      </c>
      <c r="H14" s="122">
        <v>2</v>
      </c>
      <c r="I14" s="123">
        <v>1</v>
      </c>
      <c r="J14" s="35">
        <f>SUM(B14:I14)</f>
        <v>17</v>
      </c>
      <c r="K14"/>
    </row>
    <row r="15" spans="1:10" s="4" customFormat="1" ht="13.5" customHeight="1">
      <c r="A15" s="87" t="s">
        <v>16</v>
      </c>
      <c r="B15" s="95">
        <f aca="true" t="shared" si="2" ref="B15:J15">SUM(B13:B14)</f>
        <v>2</v>
      </c>
      <c r="C15" s="15">
        <f t="shared" si="2"/>
        <v>1</v>
      </c>
      <c r="D15" s="15">
        <f t="shared" si="2"/>
        <v>4</v>
      </c>
      <c r="E15" s="15">
        <f t="shared" si="2"/>
        <v>1</v>
      </c>
      <c r="F15" s="15">
        <f t="shared" si="2"/>
        <v>4</v>
      </c>
      <c r="G15" s="15">
        <f t="shared" si="2"/>
        <v>3</v>
      </c>
      <c r="H15" s="15">
        <f t="shared" si="2"/>
        <v>2</v>
      </c>
      <c r="I15" s="15">
        <f t="shared" si="2"/>
        <v>1</v>
      </c>
      <c r="J15" s="36">
        <f t="shared" si="2"/>
        <v>18</v>
      </c>
    </row>
    <row r="16" spans="1:10" s="26" customFormat="1" ht="13.5" customHeight="1">
      <c r="A16" s="23"/>
      <c r="B16" s="103">
        <f aca="true" t="shared" si="3" ref="B16:H16">B15/$J15</f>
        <v>0.1111111111111111</v>
      </c>
      <c r="C16" s="27">
        <f>(C15/J15)*100%</f>
        <v>0.05555555555555555</v>
      </c>
      <c r="D16" s="27">
        <f>(D15/J15)*100%</f>
        <v>0.2222222222222222</v>
      </c>
      <c r="E16" s="27">
        <f t="shared" si="3"/>
        <v>0.05555555555555555</v>
      </c>
      <c r="F16" s="27">
        <f t="shared" si="3"/>
        <v>0.2222222222222222</v>
      </c>
      <c r="G16" s="27">
        <f t="shared" si="3"/>
        <v>0.16666666666666666</v>
      </c>
      <c r="H16" s="27">
        <f t="shared" si="3"/>
        <v>0.1111111111111111</v>
      </c>
      <c r="I16" s="27">
        <v>0.05</v>
      </c>
      <c r="J16" s="38"/>
    </row>
    <row r="17" spans="1:10" s="4" customFormat="1" ht="13.5" customHeight="1" thickBot="1">
      <c r="A17" s="91" t="s">
        <v>6</v>
      </c>
      <c r="B17" s="98">
        <f aca="true" t="shared" si="4" ref="B17:I17">B15+B11</f>
        <v>96</v>
      </c>
      <c r="C17" s="17">
        <f t="shared" si="4"/>
        <v>74</v>
      </c>
      <c r="D17" s="17">
        <f t="shared" si="4"/>
        <v>53</v>
      </c>
      <c r="E17" s="17">
        <f t="shared" si="4"/>
        <v>45</v>
      </c>
      <c r="F17" s="17">
        <f t="shared" si="4"/>
        <v>25</v>
      </c>
      <c r="G17" s="17">
        <f t="shared" si="4"/>
        <v>42</v>
      </c>
      <c r="H17" s="17">
        <f t="shared" si="4"/>
        <v>24</v>
      </c>
      <c r="I17" s="17">
        <f t="shared" si="4"/>
        <v>14</v>
      </c>
      <c r="J17" s="20">
        <f>J15+J11</f>
        <v>373</v>
      </c>
    </row>
    <row r="18" spans="1:11" s="6" customFormat="1" ht="13.5" customHeight="1" thickBot="1">
      <c r="A18" s="90"/>
      <c r="B18" s="99">
        <f aca="true" t="shared" si="5" ref="B18:I18">B17/$J17</f>
        <v>0.257372654155496</v>
      </c>
      <c r="C18" s="18">
        <f t="shared" si="5"/>
        <v>0.19839142091152814</v>
      </c>
      <c r="D18" s="18">
        <f t="shared" si="5"/>
        <v>0.14209115281501342</v>
      </c>
      <c r="E18" s="18">
        <f t="shared" si="5"/>
        <v>0.12064343163538874</v>
      </c>
      <c r="F18" s="18">
        <f t="shared" si="5"/>
        <v>0.06702412868632708</v>
      </c>
      <c r="G18" s="18">
        <f t="shared" si="5"/>
        <v>0.1126005361930295</v>
      </c>
      <c r="H18" s="18">
        <f t="shared" si="5"/>
        <v>0.064343163538874</v>
      </c>
      <c r="I18" s="18">
        <f t="shared" si="5"/>
        <v>0.03753351206434316</v>
      </c>
      <c r="J18" s="19"/>
      <c r="K18" s="85"/>
    </row>
    <row r="19" spans="1:10" s="6" customFormat="1" ht="13.5" customHeight="1" thickBot="1">
      <c r="A19" s="56"/>
      <c r="B19" s="18"/>
      <c r="C19" s="18"/>
      <c r="D19" s="18"/>
      <c r="E19" s="18"/>
      <c r="F19" s="18"/>
      <c r="G19" s="18"/>
      <c r="H19" s="18"/>
      <c r="I19" s="18"/>
      <c r="J19" s="57"/>
    </row>
    <row r="20" spans="1:10" s="2" customFormat="1" ht="13.5" customHeight="1" thickBot="1">
      <c r="A20" s="32" t="s">
        <v>78</v>
      </c>
      <c r="B20" s="7" t="s">
        <v>50</v>
      </c>
      <c r="C20" s="8" t="s">
        <v>51</v>
      </c>
      <c r="D20" s="8" t="s">
        <v>52</v>
      </c>
      <c r="E20" s="8" t="s">
        <v>53</v>
      </c>
      <c r="F20" s="8" t="s">
        <v>54</v>
      </c>
      <c r="G20" s="8" t="s">
        <v>55</v>
      </c>
      <c r="H20" s="8" t="s">
        <v>56</v>
      </c>
      <c r="I20" s="8" t="s">
        <v>57</v>
      </c>
      <c r="J20" s="9" t="s">
        <v>3</v>
      </c>
    </row>
    <row r="21" spans="1:11" s="4" customFormat="1" ht="13.5" customHeight="1">
      <c r="A21" s="11" t="s">
        <v>18</v>
      </c>
      <c r="B21" s="92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1</v>
      </c>
      <c r="H21" s="124">
        <v>1</v>
      </c>
      <c r="I21" s="108">
        <v>0</v>
      </c>
      <c r="J21" s="35">
        <f>SUM(B21:I21)</f>
        <v>2</v>
      </c>
      <c r="K21"/>
    </row>
    <row r="22" spans="1:11" s="4" customFormat="1" ht="13.5" customHeight="1">
      <c r="A22" s="11" t="s">
        <v>1</v>
      </c>
      <c r="B22" s="93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1</v>
      </c>
      <c r="H22" s="121">
        <v>3</v>
      </c>
      <c r="I22" s="109">
        <v>3</v>
      </c>
      <c r="J22" s="35">
        <f>SUM(B22:I22)</f>
        <v>7</v>
      </c>
      <c r="K22"/>
    </row>
    <row r="23" spans="1:11" s="4" customFormat="1" ht="13.5" customHeight="1">
      <c r="A23" s="11" t="s">
        <v>22</v>
      </c>
      <c r="B23" s="97">
        <v>10</v>
      </c>
      <c r="C23" s="122">
        <v>7</v>
      </c>
      <c r="D23" s="122">
        <v>19</v>
      </c>
      <c r="E23" s="122">
        <v>9</v>
      </c>
      <c r="F23" s="122">
        <v>12</v>
      </c>
      <c r="G23" s="122">
        <v>16</v>
      </c>
      <c r="H23" s="122">
        <v>17</v>
      </c>
      <c r="I23" s="123">
        <v>15</v>
      </c>
      <c r="J23" s="35">
        <f>SUM(B23:I23)</f>
        <v>105</v>
      </c>
      <c r="K23"/>
    </row>
    <row r="24" spans="1:10" s="4" customFormat="1" ht="13.5" customHeight="1">
      <c r="A24" s="87" t="s">
        <v>5</v>
      </c>
      <c r="B24" s="95">
        <f aca="true" t="shared" si="6" ref="B24:J24">SUM(B21:B23)</f>
        <v>10</v>
      </c>
      <c r="C24" s="15">
        <f t="shared" si="6"/>
        <v>7</v>
      </c>
      <c r="D24" s="15">
        <f t="shared" si="6"/>
        <v>19</v>
      </c>
      <c r="E24" s="15">
        <f t="shared" si="6"/>
        <v>9</v>
      </c>
      <c r="F24" s="15">
        <f t="shared" si="6"/>
        <v>12</v>
      </c>
      <c r="G24" s="15">
        <f t="shared" si="6"/>
        <v>18</v>
      </c>
      <c r="H24" s="15">
        <f t="shared" si="6"/>
        <v>21</v>
      </c>
      <c r="I24" s="15">
        <f t="shared" si="6"/>
        <v>18</v>
      </c>
      <c r="J24" s="36">
        <f t="shared" si="6"/>
        <v>114</v>
      </c>
    </row>
    <row r="25" spans="1:12" s="26" customFormat="1" ht="13.5" customHeight="1">
      <c r="A25" s="23"/>
      <c r="B25" s="102">
        <f aca="true" t="shared" si="7" ref="B25:I25">B24/$J24</f>
        <v>0.08771929824561403</v>
      </c>
      <c r="C25" s="24">
        <f t="shared" si="7"/>
        <v>0.06140350877192982</v>
      </c>
      <c r="D25" s="24">
        <f t="shared" si="7"/>
        <v>0.16666666666666666</v>
      </c>
      <c r="E25" s="24">
        <f t="shared" si="7"/>
        <v>0.07894736842105263</v>
      </c>
      <c r="F25" s="24">
        <v>0.1</v>
      </c>
      <c r="G25" s="24">
        <f t="shared" si="7"/>
        <v>0.15789473684210525</v>
      </c>
      <c r="H25" s="24">
        <f t="shared" si="7"/>
        <v>0.18421052631578946</v>
      </c>
      <c r="I25" s="25">
        <f t="shared" si="7"/>
        <v>0.15789473684210525</v>
      </c>
      <c r="J25" s="37"/>
      <c r="L25" s="58"/>
    </row>
    <row r="26" spans="1:11" s="4" customFormat="1" ht="13.5" customHeight="1">
      <c r="A26" s="11" t="s">
        <v>13</v>
      </c>
      <c r="B26" s="125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1</v>
      </c>
      <c r="H26" s="126">
        <v>0</v>
      </c>
      <c r="I26" s="127">
        <v>2</v>
      </c>
      <c r="J26" s="35">
        <f>SUM(B26:I26)</f>
        <v>3</v>
      </c>
      <c r="K26"/>
    </row>
    <row r="27" spans="1:11" s="4" customFormat="1" ht="13.5" customHeight="1">
      <c r="A27" s="11" t="s">
        <v>14</v>
      </c>
      <c r="B27" s="97">
        <v>7</v>
      </c>
      <c r="C27" s="122">
        <v>3</v>
      </c>
      <c r="D27" s="122">
        <v>5</v>
      </c>
      <c r="E27" s="122">
        <v>4</v>
      </c>
      <c r="F27" s="122">
        <v>1</v>
      </c>
      <c r="G27" s="122">
        <v>2</v>
      </c>
      <c r="H27" s="122">
        <v>2</v>
      </c>
      <c r="I27" s="123">
        <v>2</v>
      </c>
      <c r="J27" s="35">
        <f>SUM(B27:I27)</f>
        <v>26</v>
      </c>
      <c r="K27"/>
    </row>
    <row r="28" spans="1:10" s="4" customFormat="1" ht="13.5" customHeight="1">
      <c r="A28" s="87" t="s">
        <v>16</v>
      </c>
      <c r="B28" s="95">
        <f aca="true" t="shared" si="8" ref="B28:J28">SUM(B26:B27)</f>
        <v>7</v>
      </c>
      <c r="C28" s="15">
        <f t="shared" si="8"/>
        <v>3</v>
      </c>
      <c r="D28" s="15">
        <f t="shared" si="8"/>
        <v>5</v>
      </c>
      <c r="E28" s="15">
        <f t="shared" si="8"/>
        <v>4</v>
      </c>
      <c r="F28" s="15">
        <f t="shared" si="8"/>
        <v>1</v>
      </c>
      <c r="G28" s="15">
        <f t="shared" si="8"/>
        <v>3</v>
      </c>
      <c r="H28" s="15">
        <f t="shared" si="8"/>
        <v>2</v>
      </c>
      <c r="I28" s="15">
        <f t="shared" si="8"/>
        <v>4</v>
      </c>
      <c r="J28" s="36">
        <f t="shared" si="8"/>
        <v>29</v>
      </c>
    </row>
    <row r="29" spans="1:10" s="26" customFormat="1" ht="13.5" customHeight="1">
      <c r="A29" s="23"/>
      <c r="B29" s="102">
        <f aca="true" t="shared" si="9" ref="B29:I29">B28/$J28</f>
        <v>0.2413793103448276</v>
      </c>
      <c r="C29" s="24">
        <f t="shared" si="9"/>
        <v>0.10344827586206896</v>
      </c>
      <c r="D29" s="27">
        <f t="shared" si="9"/>
        <v>0.1724137931034483</v>
      </c>
      <c r="E29" s="27">
        <f t="shared" si="9"/>
        <v>0.13793103448275862</v>
      </c>
      <c r="F29" s="27">
        <v>0.04</v>
      </c>
      <c r="G29" s="27">
        <f t="shared" si="9"/>
        <v>0.10344827586206896</v>
      </c>
      <c r="H29" s="27">
        <f t="shared" si="9"/>
        <v>0.06896551724137931</v>
      </c>
      <c r="I29" s="27">
        <f t="shared" si="9"/>
        <v>0.13793103448275862</v>
      </c>
      <c r="J29" s="38"/>
    </row>
    <row r="30" spans="1:10" s="4" customFormat="1" ht="13.5" customHeight="1" thickBot="1">
      <c r="A30" s="91" t="s">
        <v>6</v>
      </c>
      <c r="B30" s="98">
        <f aca="true" t="shared" si="10" ref="B30:I30">B28+B24</f>
        <v>17</v>
      </c>
      <c r="C30" s="17">
        <f t="shared" si="10"/>
        <v>10</v>
      </c>
      <c r="D30" s="17">
        <f t="shared" si="10"/>
        <v>24</v>
      </c>
      <c r="E30" s="17">
        <f t="shared" si="10"/>
        <v>13</v>
      </c>
      <c r="F30" s="17">
        <f t="shared" si="10"/>
        <v>13</v>
      </c>
      <c r="G30" s="17">
        <f t="shared" si="10"/>
        <v>21</v>
      </c>
      <c r="H30" s="17">
        <f t="shared" si="10"/>
        <v>23</v>
      </c>
      <c r="I30" s="17">
        <f t="shared" si="10"/>
        <v>22</v>
      </c>
      <c r="J30" s="20">
        <f>J28+J24</f>
        <v>143</v>
      </c>
    </row>
    <row r="31" spans="1:10" s="6" customFormat="1" ht="13.5" customHeight="1" thickBot="1">
      <c r="A31" s="90"/>
      <c r="B31" s="99">
        <f aca="true" t="shared" si="11" ref="B31:I31">B30/$J30</f>
        <v>0.11888111888111888</v>
      </c>
      <c r="C31" s="18">
        <f t="shared" si="11"/>
        <v>0.06993006993006994</v>
      </c>
      <c r="D31" s="18">
        <f t="shared" si="11"/>
        <v>0.16783216783216784</v>
      </c>
      <c r="E31" s="18">
        <f t="shared" si="11"/>
        <v>0.09090909090909091</v>
      </c>
      <c r="F31" s="18">
        <f t="shared" si="11"/>
        <v>0.09090909090909091</v>
      </c>
      <c r="G31" s="18">
        <f t="shared" si="11"/>
        <v>0.14685314685314685</v>
      </c>
      <c r="H31" s="18">
        <f t="shared" si="11"/>
        <v>0.16083916083916083</v>
      </c>
      <c r="I31" s="18">
        <f t="shared" si="11"/>
        <v>0.15384615384615385</v>
      </c>
      <c r="J31" s="19"/>
    </row>
    <row r="32" spans="1:10" s="6" customFormat="1" ht="13.5" customHeight="1" thickBot="1">
      <c r="A32" s="56"/>
      <c r="B32" s="18"/>
      <c r="C32" s="18"/>
      <c r="D32" s="18"/>
      <c r="E32" s="18"/>
      <c r="F32" s="18"/>
      <c r="G32" s="18"/>
      <c r="H32" s="18"/>
      <c r="I32" s="18"/>
      <c r="J32" s="57"/>
    </row>
    <row r="33" spans="1:10" s="2" customFormat="1" ht="13.5" customHeight="1" thickBot="1">
      <c r="A33" s="32" t="s">
        <v>75</v>
      </c>
      <c r="B33" s="7" t="s">
        <v>50</v>
      </c>
      <c r="C33" s="8" t="s">
        <v>51</v>
      </c>
      <c r="D33" s="8" t="s">
        <v>52</v>
      </c>
      <c r="E33" s="8" t="s">
        <v>53</v>
      </c>
      <c r="F33" s="8" t="s">
        <v>54</v>
      </c>
      <c r="G33" s="8" t="s">
        <v>55</v>
      </c>
      <c r="H33" s="8" t="s">
        <v>59</v>
      </c>
      <c r="I33" s="8" t="s">
        <v>57</v>
      </c>
      <c r="J33" s="9" t="s">
        <v>3</v>
      </c>
    </row>
    <row r="34" spans="1:11" s="4" customFormat="1" ht="13.5" customHeight="1">
      <c r="A34" s="11" t="s">
        <v>18</v>
      </c>
      <c r="B34" s="92">
        <v>0</v>
      </c>
      <c r="C34" s="124">
        <v>2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08">
        <v>0</v>
      </c>
      <c r="J34" s="35">
        <f>SUM(B34:I34)</f>
        <v>2</v>
      </c>
      <c r="K34"/>
    </row>
    <row r="35" spans="1:11" s="4" customFormat="1" ht="13.5" customHeight="1">
      <c r="A35" s="11" t="s">
        <v>1</v>
      </c>
      <c r="B35" s="93">
        <v>0</v>
      </c>
      <c r="C35" s="121">
        <v>0</v>
      </c>
      <c r="D35" s="121">
        <v>0</v>
      </c>
      <c r="E35" s="121">
        <v>0</v>
      </c>
      <c r="F35" s="121">
        <v>1</v>
      </c>
      <c r="G35" s="121">
        <v>1</v>
      </c>
      <c r="H35" s="121">
        <v>0</v>
      </c>
      <c r="I35" s="109">
        <v>0</v>
      </c>
      <c r="J35" s="35">
        <f>SUM(B35:I35)</f>
        <v>2</v>
      </c>
      <c r="K35"/>
    </row>
    <row r="36" spans="1:11" s="4" customFormat="1" ht="13.5" customHeight="1">
      <c r="A36" s="11" t="s">
        <v>22</v>
      </c>
      <c r="B36" s="97">
        <v>22</v>
      </c>
      <c r="C36" s="122">
        <v>21</v>
      </c>
      <c r="D36" s="122">
        <v>7</v>
      </c>
      <c r="E36" s="122">
        <v>32</v>
      </c>
      <c r="F36" s="122">
        <v>28</v>
      </c>
      <c r="G36" s="122">
        <v>68</v>
      </c>
      <c r="H36" s="122">
        <v>41</v>
      </c>
      <c r="I36" s="123">
        <v>20</v>
      </c>
      <c r="J36" s="35">
        <f>SUM(B36:I36)</f>
        <v>239</v>
      </c>
      <c r="K36"/>
    </row>
    <row r="37" spans="1:10" s="4" customFormat="1" ht="13.5" customHeight="1" thickBot="1">
      <c r="A37" s="91" t="s">
        <v>6</v>
      </c>
      <c r="B37" s="98">
        <f aca="true" t="shared" si="12" ref="B37:J37">SUM(B34:B36)</f>
        <v>22</v>
      </c>
      <c r="C37" s="17">
        <f t="shared" si="12"/>
        <v>23</v>
      </c>
      <c r="D37" s="17">
        <f t="shared" si="12"/>
        <v>7</v>
      </c>
      <c r="E37" s="17">
        <f t="shared" si="12"/>
        <v>32</v>
      </c>
      <c r="F37" s="17">
        <f t="shared" si="12"/>
        <v>29</v>
      </c>
      <c r="G37" s="17">
        <f t="shared" si="12"/>
        <v>69</v>
      </c>
      <c r="H37" s="17">
        <f t="shared" si="12"/>
        <v>41</v>
      </c>
      <c r="I37" s="17">
        <f t="shared" si="12"/>
        <v>20</v>
      </c>
      <c r="J37" s="20">
        <f t="shared" si="12"/>
        <v>243</v>
      </c>
    </row>
    <row r="38" spans="1:10" s="6" customFormat="1" ht="13.5" customHeight="1" thickBot="1">
      <c r="A38" s="90"/>
      <c r="B38" s="99">
        <f aca="true" t="shared" si="13" ref="B38:I38">B37/$J37</f>
        <v>0.09053497942386832</v>
      </c>
      <c r="C38" s="18">
        <v>0.1</v>
      </c>
      <c r="D38" s="18">
        <f t="shared" si="13"/>
        <v>0.02880658436213992</v>
      </c>
      <c r="E38" s="18">
        <f t="shared" si="13"/>
        <v>0.13168724279835392</v>
      </c>
      <c r="F38" s="18">
        <f t="shared" si="13"/>
        <v>0.11934156378600823</v>
      </c>
      <c r="G38" s="18">
        <f t="shared" si="13"/>
        <v>0.2839506172839506</v>
      </c>
      <c r="H38" s="18">
        <f t="shared" si="13"/>
        <v>0.16872427983539096</v>
      </c>
      <c r="I38" s="18">
        <f t="shared" si="13"/>
        <v>0.0823045267489712</v>
      </c>
      <c r="J38" s="19"/>
    </row>
    <row r="39" ht="13.5" customHeight="1"/>
    <row r="40" ht="13.5" customHeight="1"/>
    <row r="41" ht="13.5" customHeight="1"/>
    <row r="42" ht="13.5" customHeight="1"/>
    <row r="43" spans="1:2" ht="13.5" customHeight="1">
      <c r="A43" s="1"/>
      <c r="B43" s="55"/>
    </row>
    <row r="44" ht="13.5" customHeight="1"/>
    <row r="67" spans="1:2" ht="12.75">
      <c r="A67" s="69"/>
      <c r="B67" s="68"/>
    </row>
  </sheetData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30/09/2006).
Data Collected and Collated by Mitts Ltd.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zoomScale="95" zoomScaleNormal="95" workbookViewId="0" topLeftCell="B30">
      <selection activeCell="I47" sqref="I47"/>
    </sheetView>
  </sheetViews>
  <sheetFormatPr defaultColWidth="9.140625" defaultRowHeight="13.5" customHeight="1"/>
  <cols>
    <col min="1" max="1" width="35.7109375" style="1" customWidth="1"/>
    <col min="2" max="9" width="10.7109375" style="0" customWidth="1"/>
    <col min="10" max="10" width="12.8515625" style="0" customWidth="1"/>
  </cols>
  <sheetData>
    <row r="1" spans="2:10" ht="13.5" customHeight="1">
      <c r="B1" s="1"/>
      <c r="C1" s="1"/>
      <c r="D1" s="1"/>
      <c r="E1" s="30" t="s">
        <v>26</v>
      </c>
      <c r="F1" s="1"/>
      <c r="G1" s="1"/>
      <c r="H1" s="1"/>
      <c r="I1" s="1"/>
      <c r="J1" s="1"/>
    </row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3.5" customHeight="1">
      <c r="B3" s="1"/>
      <c r="C3" s="1"/>
      <c r="D3" s="1"/>
      <c r="E3" s="30" t="s">
        <v>27</v>
      </c>
      <c r="F3" s="1"/>
      <c r="G3" s="1"/>
      <c r="H3" s="1"/>
      <c r="I3" s="1"/>
      <c r="J3" s="1"/>
    </row>
    <row r="4" spans="2:10" ht="13.5" customHeight="1">
      <c r="B4" s="1"/>
      <c r="C4" s="1"/>
      <c r="D4" s="1"/>
      <c r="E4" s="31" t="s">
        <v>88</v>
      </c>
      <c r="F4" s="1"/>
      <c r="G4" s="1"/>
      <c r="H4" s="1"/>
      <c r="I4" s="1"/>
      <c r="J4" s="1"/>
    </row>
    <row r="5" spans="2:10" ht="13.5" customHeight="1">
      <c r="B5" s="29"/>
      <c r="C5" s="29"/>
      <c r="D5" s="29"/>
      <c r="E5" s="29"/>
      <c r="F5" s="29"/>
      <c r="G5" s="29"/>
      <c r="H5" s="29"/>
      <c r="I5" s="1"/>
      <c r="J5" s="1"/>
    </row>
    <row r="6" spans="2:10" ht="13.5" customHeight="1" thickBot="1"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10"/>
      <c r="B7" s="7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60</v>
      </c>
      <c r="J7" s="9" t="s">
        <v>3</v>
      </c>
    </row>
    <row r="8" spans="1:10" s="1" customFormat="1" ht="13.5" customHeight="1">
      <c r="A8" s="1" t="s">
        <v>2</v>
      </c>
      <c r="B8" s="129">
        <v>11</v>
      </c>
      <c r="C8" s="130">
        <v>2</v>
      </c>
      <c r="D8" s="130">
        <v>2</v>
      </c>
      <c r="E8" s="130">
        <v>2</v>
      </c>
      <c r="F8" s="130">
        <v>0</v>
      </c>
      <c r="G8" s="130">
        <v>5</v>
      </c>
      <c r="H8" s="130">
        <v>3</v>
      </c>
      <c r="I8" s="130">
        <v>4</v>
      </c>
      <c r="J8" s="44">
        <f>SUM(B8:I8)</f>
        <v>29</v>
      </c>
    </row>
    <row r="9" spans="1:10" s="1" customFormat="1" ht="13.5" customHeight="1">
      <c r="A9" s="1" t="s">
        <v>25</v>
      </c>
      <c r="B9" s="129">
        <v>281</v>
      </c>
      <c r="C9" s="130">
        <v>238</v>
      </c>
      <c r="D9" s="130">
        <v>181</v>
      </c>
      <c r="E9" s="130">
        <v>44</v>
      </c>
      <c r="F9" s="130">
        <v>6</v>
      </c>
      <c r="G9" s="130">
        <v>8</v>
      </c>
      <c r="H9" s="130">
        <v>9</v>
      </c>
      <c r="I9" s="130">
        <v>18</v>
      </c>
      <c r="J9" s="44">
        <f aca="true" t="shared" si="0" ref="J9:J24">SUM(B9:I9)</f>
        <v>785</v>
      </c>
    </row>
    <row r="10" spans="1:10" s="1" customFormat="1" ht="13.5" customHeight="1">
      <c r="A10" s="1" t="s">
        <v>82</v>
      </c>
      <c r="B10" s="42">
        <v>235</v>
      </c>
      <c r="C10" s="43">
        <v>31</v>
      </c>
      <c r="D10" s="43">
        <v>5</v>
      </c>
      <c r="E10" s="43">
        <v>7</v>
      </c>
      <c r="F10" s="43">
        <v>0</v>
      </c>
      <c r="G10" s="43">
        <v>5</v>
      </c>
      <c r="H10" s="43">
        <v>0</v>
      </c>
      <c r="I10" s="43">
        <v>0</v>
      </c>
      <c r="J10" s="44">
        <f t="shared" si="0"/>
        <v>283</v>
      </c>
    </row>
    <row r="11" spans="1:10" s="1" customFormat="1" ht="13.5" customHeight="1">
      <c r="A11" s="1" t="s">
        <v>79</v>
      </c>
      <c r="B11" s="42">
        <v>6</v>
      </c>
      <c r="C11" s="43">
        <v>1</v>
      </c>
      <c r="D11" s="43">
        <v>0</v>
      </c>
      <c r="E11" s="43">
        <v>0</v>
      </c>
      <c r="F11" s="43">
        <v>1</v>
      </c>
      <c r="G11" s="43">
        <v>0</v>
      </c>
      <c r="H11" s="43">
        <v>0</v>
      </c>
      <c r="I11" s="43">
        <v>2</v>
      </c>
      <c r="J11" s="44">
        <f t="shared" si="0"/>
        <v>10</v>
      </c>
    </row>
    <row r="12" spans="1:10" s="1" customFormat="1" ht="13.5" customHeight="1">
      <c r="A12" s="1" t="s">
        <v>23</v>
      </c>
      <c r="B12" s="42">
        <f>PA!B25</f>
        <v>968</v>
      </c>
      <c r="C12" s="43">
        <f>PA!C25</f>
        <v>739</v>
      </c>
      <c r="D12" s="43">
        <f>PA!D25</f>
        <v>486</v>
      </c>
      <c r="E12" s="43">
        <f>PA!E25</f>
        <v>341</v>
      </c>
      <c r="F12" s="43">
        <f>PA!F25</f>
        <v>259</v>
      </c>
      <c r="G12" s="43">
        <f>PA!G25</f>
        <v>637</v>
      </c>
      <c r="H12" s="43">
        <f>PA!H25</f>
        <v>678</v>
      </c>
      <c r="I12" s="43">
        <f>PA!I25</f>
        <v>862</v>
      </c>
      <c r="J12" s="44">
        <f t="shared" si="0"/>
        <v>4970</v>
      </c>
    </row>
    <row r="13" spans="1:10" s="1" customFormat="1" ht="13.5" customHeight="1">
      <c r="A13" s="1" t="s">
        <v>49</v>
      </c>
      <c r="B13" s="42">
        <f>PA!B32</f>
        <v>158</v>
      </c>
      <c r="C13" s="43">
        <f>PA!C32</f>
        <v>117</v>
      </c>
      <c r="D13" s="43">
        <f>PA!D32</f>
        <v>126</v>
      </c>
      <c r="E13" s="43">
        <f>PA!E32</f>
        <v>68</v>
      </c>
      <c r="F13" s="43">
        <f>PA!F32</f>
        <v>76</v>
      </c>
      <c r="G13" s="43">
        <f>PA!G32</f>
        <v>123</v>
      </c>
      <c r="H13" s="43">
        <f>PA!H32</f>
        <v>188</v>
      </c>
      <c r="I13" s="43">
        <f>PA!I32</f>
        <v>265</v>
      </c>
      <c r="J13" s="44">
        <f t="shared" si="0"/>
        <v>1121</v>
      </c>
    </row>
    <row r="14" spans="1:10" s="1" customFormat="1" ht="13.5" customHeight="1">
      <c r="A14" s="1" t="s">
        <v>46</v>
      </c>
      <c r="B14" s="42">
        <f>PA!B47</f>
        <v>371</v>
      </c>
      <c r="C14" s="43">
        <f>PA!C47</f>
        <v>244</v>
      </c>
      <c r="D14" s="43">
        <f>PA!D47</f>
        <v>161</v>
      </c>
      <c r="E14" s="43">
        <f>PA!E47</f>
        <v>90</v>
      </c>
      <c r="F14" s="43">
        <f>PA!F47</f>
        <v>48</v>
      </c>
      <c r="G14" s="43">
        <f>PA!G47</f>
        <v>35</v>
      </c>
      <c r="H14" s="43">
        <f>PA!H47</f>
        <v>41</v>
      </c>
      <c r="I14" s="43">
        <f>PA!I47</f>
        <v>12</v>
      </c>
      <c r="J14" s="44">
        <f t="shared" si="0"/>
        <v>1002</v>
      </c>
    </row>
    <row r="15" spans="1:10" s="1" customFormat="1" ht="13.5" customHeight="1">
      <c r="A15" s="1" t="s">
        <v>48</v>
      </c>
      <c r="B15" s="42">
        <f>PA!B52</f>
        <v>17</v>
      </c>
      <c r="C15" s="43">
        <f>PA!C52</f>
        <v>12</v>
      </c>
      <c r="D15" s="43">
        <f>PA!D52</f>
        <v>9</v>
      </c>
      <c r="E15" s="43">
        <f>PA!E52</f>
        <v>1</v>
      </c>
      <c r="F15" s="43">
        <f>PA!F52</f>
        <v>2</v>
      </c>
      <c r="G15" s="43">
        <f>PA!G52</f>
        <v>3</v>
      </c>
      <c r="H15" s="43">
        <f>PA!H52</f>
        <v>4</v>
      </c>
      <c r="I15" s="43">
        <f>PA!I52</f>
        <v>0</v>
      </c>
      <c r="J15" s="44">
        <f t="shared" si="0"/>
        <v>48</v>
      </c>
    </row>
    <row r="16" spans="1:10" s="1" customFormat="1" ht="13.5" customHeight="1">
      <c r="A16" s="1" t="s">
        <v>24</v>
      </c>
      <c r="B16" s="42">
        <f>'Mag-SCT'!B15</f>
        <v>283</v>
      </c>
      <c r="C16" s="43">
        <f>'Mag-SCT'!C15</f>
        <v>281</v>
      </c>
      <c r="D16" s="43">
        <f>'Mag-SCT'!D15</f>
        <v>156</v>
      </c>
      <c r="E16" s="43">
        <f>'Mag-SCT'!E15</f>
        <v>117</v>
      </c>
      <c r="F16" s="43">
        <f>'Mag-SCT'!F15</f>
        <v>80</v>
      </c>
      <c r="G16" s="43">
        <f>'Mag-SCT'!G15</f>
        <v>96</v>
      </c>
      <c r="H16" s="43">
        <f>'Mag-SCT'!H15</f>
        <v>101</v>
      </c>
      <c r="I16" s="43">
        <f>'Mag-SCT'!I15</f>
        <v>31</v>
      </c>
      <c r="J16" s="44">
        <f t="shared" si="0"/>
        <v>1145</v>
      </c>
    </row>
    <row r="17" spans="1:10" s="1" customFormat="1" ht="13.5" customHeight="1">
      <c r="A17" s="1" t="s">
        <v>47</v>
      </c>
      <c r="B17" s="42">
        <f>'Mag-SCT'!B19</f>
        <v>16</v>
      </c>
      <c r="C17" s="43">
        <f>'Mag-SCT'!C19</f>
        <v>22</v>
      </c>
      <c r="D17" s="43">
        <f>'Mag-SCT'!D19</f>
        <v>19</v>
      </c>
      <c r="E17" s="43">
        <f>'Mag-SCT'!E19</f>
        <v>14</v>
      </c>
      <c r="F17" s="43">
        <f>'Mag-SCT'!F19</f>
        <v>14</v>
      </c>
      <c r="G17" s="43">
        <f>'Mag-SCT'!G19</f>
        <v>26</v>
      </c>
      <c r="H17" s="43">
        <f>'Mag-SCT'!H19</f>
        <v>42</v>
      </c>
      <c r="I17" s="43">
        <f>'Mag-SCT'!I19</f>
        <v>22</v>
      </c>
      <c r="J17" s="44">
        <f t="shared" si="0"/>
        <v>175</v>
      </c>
    </row>
    <row r="18" spans="1:10" s="1" customFormat="1" ht="13.5" customHeight="1">
      <c r="A18" s="1" t="s">
        <v>67</v>
      </c>
      <c r="B18" s="42">
        <f>Boards!B11</f>
        <v>94</v>
      </c>
      <c r="C18" s="43">
        <f>Boards!C11</f>
        <v>73</v>
      </c>
      <c r="D18" s="43">
        <f>Boards!D11</f>
        <v>49</v>
      </c>
      <c r="E18" s="43">
        <f>Boards!E11</f>
        <v>44</v>
      </c>
      <c r="F18" s="43">
        <f>Boards!F11</f>
        <v>21</v>
      </c>
      <c r="G18" s="43">
        <f>Boards!G11</f>
        <v>39</v>
      </c>
      <c r="H18" s="43">
        <f>Boards!H11</f>
        <v>22</v>
      </c>
      <c r="I18" s="43">
        <f>Boards!I11</f>
        <v>13</v>
      </c>
      <c r="J18" s="44">
        <f t="shared" si="0"/>
        <v>355</v>
      </c>
    </row>
    <row r="19" spans="1:10" s="1" customFormat="1" ht="13.5" customHeight="1">
      <c r="A19" s="1" t="s">
        <v>68</v>
      </c>
      <c r="B19" s="42">
        <f>Boards!B15</f>
        <v>2</v>
      </c>
      <c r="C19" s="43">
        <f>Boards!C15</f>
        <v>1</v>
      </c>
      <c r="D19" s="43">
        <f>Boards!D15</f>
        <v>4</v>
      </c>
      <c r="E19" s="43">
        <f>Boards!E15</f>
        <v>1</v>
      </c>
      <c r="F19" s="43">
        <f>Boards!F15</f>
        <v>4</v>
      </c>
      <c r="G19" s="43">
        <f>Boards!G15</f>
        <v>3</v>
      </c>
      <c r="H19" s="43">
        <f>Boards!H15</f>
        <v>2</v>
      </c>
      <c r="I19" s="43">
        <f>Boards!I15</f>
        <v>1</v>
      </c>
      <c r="J19" s="44">
        <f t="shared" si="0"/>
        <v>18</v>
      </c>
    </row>
    <row r="20" spans="1:10" s="1" customFormat="1" ht="13.5" customHeight="1">
      <c r="A20" s="1" t="s">
        <v>80</v>
      </c>
      <c r="B20" s="42">
        <f>Boards!B24</f>
        <v>10</v>
      </c>
      <c r="C20" s="43">
        <f>Boards!C24</f>
        <v>7</v>
      </c>
      <c r="D20" s="43">
        <f>Boards!D24</f>
        <v>19</v>
      </c>
      <c r="E20" s="43">
        <f>Boards!E24</f>
        <v>9</v>
      </c>
      <c r="F20" s="43">
        <f>Boards!F24</f>
        <v>12</v>
      </c>
      <c r="G20" s="43">
        <f>Boards!G24</f>
        <v>18</v>
      </c>
      <c r="H20" s="43">
        <f>Boards!H24</f>
        <v>21</v>
      </c>
      <c r="I20" s="43">
        <f>Boards!I24</f>
        <v>18</v>
      </c>
      <c r="J20" s="44">
        <f t="shared" si="0"/>
        <v>114</v>
      </c>
    </row>
    <row r="21" spans="1:10" s="1" customFormat="1" ht="13.5" customHeight="1">
      <c r="A21" s="1" t="s">
        <v>81</v>
      </c>
      <c r="B21" s="42">
        <f>Boards!B28</f>
        <v>7</v>
      </c>
      <c r="C21" s="43">
        <f>Boards!C28</f>
        <v>3</v>
      </c>
      <c r="D21" s="43">
        <f>Boards!D28</f>
        <v>5</v>
      </c>
      <c r="E21" s="43">
        <f>Boards!E28</f>
        <v>4</v>
      </c>
      <c r="F21" s="43">
        <f>Boards!F28</f>
        <v>1</v>
      </c>
      <c r="G21" s="43">
        <f>Boards!G28</f>
        <v>3</v>
      </c>
      <c r="H21" s="43">
        <f>Boards!H28</f>
        <v>2</v>
      </c>
      <c r="I21" s="43">
        <f>Boards!I28</f>
        <v>4</v>
      </c>
      <c r="J21" s="44">
        <f t="shared" si="0"/>
        <v>29</v>
      </c>
    </row>
    <row r="22" spans="1:10" s="1" customFormat="1" ht="13.5" customHeight="1">
      <c r="A22" s="1" t="s">
        <v>75</v>
      </c>
      <c r="B22" s="42">
        <f>Boards!B37</f>
        <v>22</v>
      </c>
      <c r="C22" s="43">
        <f>Boards!C37</f>
        <v>23</v>
      </c>
      <c r="D22" s="43">
        <f>Boards!D37</f>
        <v>7</v>
      </c>
      <c r="E22" s="43">
        <f>Boards!E37</f>
        <v>32</v>
      </c>
      <c r="F22" s="43">
        <f>Boards!F37</f>
        <v>29</v>
      </c>
      <c r="G22" s="43">
        <f>Boards!G37</f>
        <v>69</v>
      </c>
      <c r="H22" s="43">
        <f>Boards!H37</f>
        <v>41</v>
      </c>
      <c r="I22" s="43">
        <f>Boards!I37</f>
        <v>20</v>
      </c>
      <c r="J22" s="44">
        <f t="shared" si="0"/>
        <v>243</v>
      </c>
    </row>
    <row r="23" spans="1:10" s="1" customFormat="1" ht="13.5" customHeight="1">
      <c r="A23" s="1" t="s">
        <v>73</v>
      </c>
      <c r="B23" s="42">
        <f>'Mag-SCT'!B31</f>
        <v>781</v>
      </c>
      <c r="C23" s="43">
        <f>'Mag-SCT'!C31</f>
        <v>344</v>
      </c>
      <c r="D23" s="43">
        <f>'Mag-SCT'!D31</f>
        <v>157</v>
      </c>
      <c r="E23" s="43">
        <f>'Mag-SCT'!E31</f>
        <v>59</v>
      </c>
      <c r="F23" s="43">
        <f>'Mag-SCT'!F31</f>
        <v>11</v>
      </c>
      <c r="G23" s="43">
        <f>'Mag-SCT'!G31</f>
        <v>0</v>
      </c>
      <c r="H23" s="43">
        <f>'Mag-SCT'!H31</f>
        <v>0</v>
      </c>
      <c r="I23" s="43">
        <f>'Mag-SCT'!I31</f>
        <v>0</v>
      </c>
      <c r="J23" s="44">
        <f t="shared" si="0"/>
        <v>1352</v>
      </c>
    </row>
    <row r="24" spans="1:10" s="1" customFormat="1" ht="13.5" customHeight="1" thickBot="1">
      <c r="A24" s="1" t="s">
        <v>74</v>
      </c>
      <c r="B24" s="42">
        <f>'Mag-SCT'!B36</f>
        <v>28</v>
      </c>
      <c r="C24" s="43">
        <f>'Mag-SCT'!C36</f>
        <v>7</v>
      </c>
      <c r="D24" s="43">
        <f>'Mag-SCT'!D36</f>
        <v>1</v>
      </c>
      <c r="E24" s="43">
        <f>'Mag-SCT'!E36</f>
        <v>2</v>
      </c>
      <c r="F24" s="43">
        <f>'Mag-SCT'!F36</f>
        <v>0</v>
      </c>
      <c r="G24" s="43">
        <f>'Mag-SCT'!G36</f>
        <v>1</v>
      </c>
      <c r="H24" s="43">
        <f>'Mag-SCT'!H36</f>
        <v>0</v>
      </c>
      <c r="I24" s="43">
        <f>'Mag-SCT'!I36</f>
        <v>0</v>
      </c>
      <c r="J24" s="44">
        <f t="shared" si="0"/>
        <v>39</v>
      </c>
    </row>
    <row r="25" spans="1:10" s="1" customFormat="1" ht="13.5" customHeight="1">
      <c r="A25" s="48" t="s">
        <v>28</v>
      </c>
      <c r="B25" s="49">
        <f aca="true" t="shared" si="1" ref="B25:J25">SUM(B8:B24)</f>
        <v>3290</v>
      </c>
      <c r="C25" s="49">
        <f t="shared" si="1"/>
        <v>2145</v>
      </c>
      <c r="D25" s="49">
        <f t="shared" si="1"/>
        <v>1387</v>
      </c>
      <c r="E25" s="49">
        <f t="shared" si="1"/>
        <v>835</v>
      </c>
      <c r="F25" s="49">
        <f t="shared" si="1"/>
        <v>564</v>
      </c>
      <c r="G25" s="49">
        <f t="shared" si="1"/>
        <v>1071</v>
      </c>
      <c r="H25" s="49">
        <f t="shared" si="1"/>
        <v>1154</v>
      </c>
      <c r="I25" s="49">
        <f t="shared" si="1"/>
        <v>1272</v>
      </c>
      <c r="J25" s="50">
        <f t="shared" si="1"/>
        <v>11718</v>
      </c>
    </row>
    <row r="26" spans="1:10" s="1" customFormat="1" ht="13.5" customHeight="1" thickBot="1">
      <c r="A26" s="51"/>
      <c r="B26" s="52">
        <f>B25/$J25</f>
        <v>0.2807646356033453</v>
      </c>
      <c r="C26" s="52">
        <f aca="true" t="shared" si="2" ref="C26:I26">C25/$J25</f>
        <v>0.18305171530977982</v>
      </c>
      <c r="D26" s="52">
        <f t="shared" si="2"/>
        <v>0.11836490868748933</v>
      </c>
      <c r="E26" s="52">
        <f t="shared" si="2"/>
        <v>0.071257893838539</v>
      </c>
      <c r="F26" s="52">
        <f t="shared" si="2"/>
        <v>0.048131080389144903</v>
      </c>
      <c r="G26" s="52">
        <f t="shared" si="2"/>
        <v>0.0913978494623656</v>
      </c>
      <c r="H26" s="52">
        <f t="shared" si="2"/>
        <v>0.09848096944871139</v>
      </c>
      <c r="I26" s="52">
        <f t="shared" si="2"/>
        <v>0.10855094726062468</v>
      </c>
      <c r="J26" s="53"/>
    </row>
    <row r="27" spans="1:10" s="1" customFormat="1" ht="13.5" customHeight="1">
      <c r="A27" s="59"/>
      <c r="B27" s="60"/>
      <c r="C27" s="60"/>
      <c r="D27" s="60"/>
      <c r="E27" s="60"/>
      <c r="F27" s="60"/>
      <c r="G27" s="60"/>
      <c r="H27" s="60"/>
      <c r="I27" s="60"/>
      <c r="J27" s="59"/>
    </row>
    <row r="28" spans="2:10" ht="13.5" customHeight="1">
      <c r="B28" s="1"/>
      <c r="C28" s="1"/>
      <c r="D28" s="1"/>
      <c r="E28" s="30" t="s">
        <v>26</v>
      </c>
      <c r="F28" s="1"/>
      <c r="G28" s="1"/>
      <c r="H28" s="1"/>
      <c r="I28" s="1"/>
      <c r="J28" s="1"/>
    </row>
    <row r="29" spans="2:10" ht="13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3.5" customHeight="1">
      <c r="B30" s="1"/>
      <c r="C30" s="1"/>
      <c r="D30" s="1"/>
      <c r="E30" s="30" t="s">
        <v>27</v>
      </c>
      <c r="F30" s="1"/>
      <c r="G30" s="1"/>
      <c r="H30" s="1"/>
      <c r="I30" s="1"/>
      <c r="J30" s="1"/>
    </row>
    <row r="31" spans="2:10" ht="13.5" customHeight="1">
      <c r="B31" s="1"/>
      <c r="C31" s="1"/>
      <c r="D31" s="1"/>
      <c r="E31" s="31" t="s">
        <v>88</v>
      </c>
      <c r="F31" s="1"/>
      <c r="G31" s="1"/>
      <c r="H31" s="1"/>
      <c r="I31" s="1"/>
      <c r="J31" s="1"/>
    </row>
    <row r="32" spans="2:10" ht="13.5" customHeight="1" thickBot="1">
      <c r="B32" s="29"/>
      <c r="C32" s="29"/>
      <c r="D32" s="29"/>
      <c r="E32" s="29"/>
      <c r="F32" s="29"/>
      <c r="G32" s="29"/>
      <c r="H32" s="29"/>
      <c r="I32" s="1"/>
      <c r="J32" s="1"/>
    </row>
    <row r="33" spans="1:10" s="2" customFormat="1" ht="13.5" customHeight="1">
      <c r="A33" s="10"/>
      <c r="B33" s="39" t="s">
        <v>50</v>
      </c>
      <c r="C33" s="40" t="s">
        <v>51</v>
      </c>
      <c r="D33" s="40" t="s">
        <v>52</v>
      </c>
      <c r="E33" s="40" t="s">
        <v>53</v>
      </c>
      <c r="F33" s="40" t="s">
        <v>54</v>
      </c>
      <c r="G33" s="40" t="s">
        <v>55</v>
      </c>
      <c r="H33" s="40" t="s">
        <v>56</v>
      </c>
      <c r="I33" s="41" t="s">
        <v>57</v>
      </c>
      <c r="J33"/>
    </row>
    <row r="34" spans="1:10" s="2" customFormat="1" ht="13.5" customHeight="1" thickBot="1">
      <c r="A34" s="28" t="s">
        <v>66</v>
      </c>
      <c r="B34" s="45">
        <f aca="true" t="shared" si="3" ref="B34:G34">AVERAGE(B35:B51)</f>
        <v>0.3332447831594462</v>
      </c>
      <c r="C34" s="46">
        <f t="shared" si="3"/>
        <v>0.15643308329738645</v>
      </c>
      <c r="D34" s="46">
        <f t="shared" si="3"/>
        <v>0.11657169877844484</v>
      </c>
      <c r="E34" s="46">
        <f t="shared" si="3"/>
        <v>0.07028507743473585</v>
      </c>
      <c r="F34" s="46">
        <f t="shared" si="3"/>
        <v>0.05975572132380075</v>
      </c>
      <c r="G34" s="46">
        <f t="shared" si="3"/>
        <v>0.0950276491756494</v>
      </c>
      <c r="H34" s="46">
        <f>AVERAGE(H35:H51)</f>
        <v>0.0857808189223757</v>
      </c>
      <c r="I34" s="47">
        <f>AVERAGE(I35:I51)</f>
        <v>0.08236542796439986</v>
      </c>
      <c r="J34" s="61"/>
    </row>
    <row r="35" spans="1:10" s="1" customFormat="1" ht="13.5" customHeight="1">
      <c r="A35" s="1" t="s">
        <v>2</v>
      </c>
      <c r="B35" s="62">
        <f aca="true" t="shared" si="4" ref="B35:I36">B8/$J8</f>
        <v>0.3793103448275862</v>
      </c>
      <c r="C35" s="60">
        <f t="shared" si="4"/>
        <v>0.06896551724137931</v>
      </c>
      <c r="D35" s="60">
        <f t="shared" si="4"/>
        <v>0.06896551724137931</v>
      </c>
      <c r="E35" s="60">
        <f t="shared" si="4"/>
        <v>0.06896551724137931</v>
      </c>
      <c r="F35" s="60">
        <f t="shared" si="4"/>
        <v>0</v>
      </c>
      <c r="G35" s="60">
        <f t="shared" si="4"/>
        <v>0.1724137931034483</v>
      </c>
      <c r="H35" s="60">
        <f t="shared" si="4"/>
        <v>0.10344827586206896</v>
      </c>
      <c r="I35" s="63">
        <f t="shared" si="4"/>
        <v>0.13793103448275862</v>
      </c>
      <c r="J35" s="135"/>
    </row>
    <row r="36" spans="1:10" s="1" customFormat="1" ht="13.5" customHeight="1">
      <c r="A36" s="1" t="s">
        <v>25</v>
      </c>
      <c r="B36" s="62">
        <f t="shared" si="4"/>
        <v>0.3579617834394904</v>
      </c>
      <c r="C36" s="60">
        <f t="shared" si="4"/>
        <v>0.30318471337579617</v>
      </c>
      <c r="D36" s="60">
        <f t="shared" si="4"/>
        <v>0.23057324840764332</v>
      </c>
      <c r="E36" s="60">
        <f t="shared" si="4"/>
        <v>0.05605095541401274</v>
      </c>
      <c r="F36" s="60">
        <f t="shared" si="4"/>
        <v>0.007643312101910828</v>
      </c>
      <c r="G36" s="60">
        <f t="shared" si="4"/>
        <v>0.01019108280254777</v>
      </c>
      <c r="H36" s="60">
        <f t="shared" si="4"/>
        <v>0.011464968152866241</v>
      </c>
      <c r="I36" s="63">
        <f t="shared" si="4"/>
        <v>0.022929936305732482</v>
      </c>
      <c r="J36" s="135"/>
    </row>
    <row r="37" spans="1:10" s="1" customFormat="1" ht="13.5" customHeight="1">
      <c r="A37" s="1" t="s">
        <v>82</v>
      </c>
      <c r="B37" s="62">
        <f>B10/$J10</f>
        <v>0.8303886925795053</v>
      </c>
      <c r="C37" s="60">
        <f>C10/$J10</f>
        <v>0.10954063604240283</v>
      </c>
      <c r="D37" s="60">
        <f aca="true" t="shared" si="5" ref="D37:I38">D10/$J10</f>
        <v>0.0176678445229682</v>
      </c>
      <c r="E37" s="60">
        <f t="shared" si="5"/>
        <v>0.024734982332155476</v>
      </c>
      <c r="F37" s="60">
        <f t="shared" si="5"/>
        <v>0</v>
      </c>
      <c r="G37" s="60">
        <f t="shared" si="5"/>
        <v>0.0176678445229682</v>
      </c>
      <c r="H37" s="60">
        <f t="shared" si="5"/>
        <v>0</v>
      </c>
      <c r="I37" s="63">
        <f t="shared" si="5"/>
        <v>0</v>
      </c>
      <c r="J37" s="135"/>
    </row>
    <row r="38" spans="1:10" s="1" customFormat="1" ht="13.5" customHeight="1">
      <c r="A38" s="1" t="s">
        <v>79</v>
      </c>
      <c r="B38" s="62">
        <f>B11/$J11</f>
        <v>0.6</v>
      </c>
      <c r="C38" s="60">
        <f>C11/$J11</f>
        <v>0.1</v>
      </c>
      <c r="D38" s="60">
        <f>D11/$J11</f>
        <v>0</v>
      </c>
      <c r="E38" s="60">
        <f>E11/$J11</f>
        <v>0</v>
      </c>
      <c r="F38" s="60">
        <f t="shared" si="5"/>
        <v>0.1</v>
      </c>
      <c r="G38" s="60">
        <f t="shared" si="5"/>
        <v>0</v>
      </c>
      <c r="H38" s="60">
        <f t="shared" si="5"/>
        <v>0</v>
      </c>
      <c r="I38" s="63">
        <f t="shared" si="5"/>
        <v>0.2</v>
      </c>
      <c r="J38" s="135"/>
    </row>
    <row r="39" spans="1:10" s="1" customFormat="1" ht="13.5" customHeight="1">
      <c r="A39" s="1" t="s">
        <v>23</v>
      </c>
      <c r="B39" s="62">
        <f aca="true" t="shared" si="6" ref="B39:I40">B12/$J12</f>
        <v>0.19476861167002013</v>
      </c>
      <c r="C39" s="60">
        <f t="shared" si="6"/>
        <v>0.14869215291750504</v>
      </c>
      <c r="D39" s="60">
        <f t="shared" si="6"/>
        <v>0.09778672032193159</v>
      </c>
      <c r="E39" s="60">
        <f t="shared" si="6"/>
        <v>0.06861167002012072</v>
      </c>
      <c r="F39" s="60">
        <f t="shared" si="6"/>
        <v>0.05211267605633803</v>
      </c>
      <c r="G39" s="60">
        <f t="shared" si="6"/>
        <v>0.12816901408450704</v>
      </c>
      <c r="H39" s="60">
        <f t="shared" si="6"/>
        <v>0.13641851106639838</v>
      </c>
      <c r="I39" s="63">
        <f t="shared" si="6"/>
        <v>0.17344064386317906</v>
      </c>
      <c r="J39" s="135"/>
    </row>
    <row r="40" spans="1:10" s="1" customFormat="1" ht="13.5" customHeight="1">
      <c r="A40" s="1" t="s">
        <v>49</v>
      </c>
      <c r="B40" s="62">
        <f t="shared" si="6"/>
        <v>0.1409455842997324</v>
      </c>
      <c r="C40" s="60">
        <f t="shared" si="6"/>
        <v>0.10437109723461195</v>
      </c>
      <c r="D40" s="60">
        <f t="shared" si="6"/>
        <v>0.11239964317573595</v>
      </c>
      <c r="E40" s="60">
        <f t="shared" si="6"/>
        <v>0.060660124888492414</v>
      </c>
      <c r="F40" s="60">
        <f t="shared" si="6"/>
        <v>0.06779661016949153</v>
      </c>
      <c r="G40" s="60">
        <f t="shared" si="6"/>
        <v>0.10972346119536129</v>
      </c>
      <c r="H40" s="60">
        <f t="shared" si="6"/>
        <v>0.16770740410347904</v>
      </c>
      <c r="I40" s="63">
        <f t="shared" si="6"/>
        <v>0.23639607493309545</v>
      </c>
      <c r="J40" s="135"/>
    </row>
    <row r="41" spans="1:10" s="1" customFormat="1" ht="13.5" customHeight="1">
      <c r="A41" s="1" t="s">
        <v>46</v>
      </c>
      <c r="B41" s="62">
        <v>0.38</v>
      </c>
      <c r="C41" s="60">
        <f aca="true" t="shared" si="7" ref="C41:I42">C14/$J14</f>
        <v>0.2435129740518962</v>
      </c>
      <c r="D41" s="60">
        <f t="shared" si="7"/>
        <v>0.16067864271457086</v>
      </c>
      <c r="E41" s="60">
        <f t="shared" si="7"/>
        <v>0.08982035928143713</v>
      </c>
      <c r="F41" s="60">
        <f t="shared" si="7"/>
        <v>0.04790419161676647</v>
      </c>
      <c r="G41" s="60">
        <f t="shared" si="7"/>
        <v>0.03493013972055888</v>
      </c>
      <c r="H41" s="60">
        <f t="shared" si="7"/>
        <v>0.04091816367265469</v>
      </c>
      <c r="I41" s="63">
        <f t="shared" si="7"/>
        <v>0.011976047904191617</v>
      </c>
      <c r="J41" s="135"/>
    </row>
    <row r="42" spans="1:10" s="1" customFormat="1" ht="13.5" customHeight="1">
      <c r="A42" s="1" t="s">
        <v>48</v>
      </c>
      <c r="B42" s="62">
        <v>0.36</v>
      </c>
      <c r="C42" s="60">
        <f t="shared" si="7"/>
        <v>0.25</v>
      </c>
      <c r="D42" s="60">
        <f t="shared" si="7"/>
        <v>0.1875</v>
      </c>
      <c r="E42" s="60">
        <f t="shared" si="7"/>
        <v>0.020833333333333332</v>
      </c>
      <c r="F42" s="60">
        <f t="shared" si="7"/>
        <v>0.041666666666666664</v>
      </c>
      <c r="G42" s="60">
        <f t="shared" si="7"/>
        <v>0.0625</v>
      </c>
      <c r="H42" s="60">
        <f t="shared" si="7"/>
        <v>0.08333333333333333</v>
      </c>
      <c r="I42" s="63">
        <f t="shared" si="7"/>
        <v>0</v>
      </c>
      <c r="J42" s="135"/>
    </row>
    <row r="43" spans="1:10" s="1" customFormat="1" ht="13.5" customHeight="1">
      <c r="A43" s="1" t="s">
        <v>24</v>
      </c>
      <c r="B43" s="62">
        <f aca="true" t="shared" si="8" ref="B43:B48">B16/$J16</f>
        <v>0.24716157205240175</v>
      </c>
      <c r="C43" s="60">
        <f aca="true" t="shared" si="9" ref="C43:I43">C16/$J16</f>
        <v>0.24541484716157205</v>
      </c>
      <c r="D43" s="60">
        <f t="shared" si="9"/>
        <v>0.13624454148471615</v>
      </c>
      <c r="E43" s="60">
        <f t="shared" si="9"/>
        <v>0.10218340611353711</v>
      </c>
      <c r="F43" s="60">
        <f t="shared" si="9"/>
        <v>0.06986899563318777</v>
      </c>
      <c r="G43" s="60">
        <f t="shared" si="9"/>
        <v>0.08384279475982533</v>
      </c>
      <c r="H43" s="60">
        <v>0.08</v>
      </c>
      <c r="I43" s="63">
        <f t="shared" si="9"/>
        <v>0.027074235807860263</v>
      </c>
      <c r="J43" s="135"/>
    </row>
    <row r="44" spans="1:10" s="1" customFormat="1" ht="13.5" customHeight="1">
      <c r="A44" s="1" t="s">
        <v>47</v>
      </c>
      <c r="B44" s="62">
        <f t="shared" si="8"/>
        <v>0.09142857142857143</v>
      </c>
      <c r="C44" s="60">
        <f aca="true" t="shared" si="10" ref="C44:D48">C17/$J17</f>
        <v>0.12571428571428572</v>
      </c>
      <c r="D44" s="60">
        <v>0.1</v>
      </c>
      <c r="E44" s="60">
        <f aca="true" t="shared" si="11" ref="E44:G45">E17/$J17</f>
        <v>0.08</v>
      </c>
      <c r="F44" s="60">
        <f t="shared" si="11"/>
        <v>0.08</v>
      </c>
      <c r="G44" s="60">
        <f t="shared" si="11"/>
        <v>0.14857142857142858</v>
      </c>
      <c r="H44" s="60">
        <f aca="true" t="shared" si="12" ref="H44:I48">H17/$J17</f>
        <v>0.24</v>
      </c>
      <c r="I44" s="63">
        <f t="shared" si="12"/>
        <v>0.12571428571428572</v>
      </c>
      <c r="J44" s="135"/>
    </row>
    <row r="45" spans="1:10" s="1" customFormat="1" ht="13.5" customHeight="1">
      <c r="A45" s="1" t="s">
        <v>67</v>
      </c>
      <c r="B45" s="62">
        <f t="shared" si="8"/>
        <v>0.2647887323943662</v>
      </c>
      <c r="C45" s="60">
        <f t="shared" si="10"/>
        <v>0.2056338028169014</v>
      </c>
      <c r="D45" s="60">
        <f t="shared" si="10"/>
        <v>0.13802816901408452</v>
      </c>
      <c r="E45" s="60">
        <f t="shared" si="11"/>
        <v>0.12394366197183099</v>
      </c>
      <c r="F45" s="60">
        <f t="shared" si="11"/>
        <v>0.059154929577464786</v>
      </c>
      <c r="G45" s="60">
        <f t="shared" si="11"/>
        <v>0.10985915492957747</v>
      </c>
      <c r="H45" s="60">
        <f t="shared" si="12"/>
        <v>0.061971830985915494</v>
      </c>
      <c r="I45" s="63">
        <f t="shared" si="12"/>
        <v>0.036619718309859155</v>
      </c>
      <c r="J45" s="135"/>
    </row>
    <row r="46" spans="1:10" s="1" customFormat="1" ht="13.5" customHeight="1">
      <c r="A46" s="1" t="s">
        <v>68</v>
      </c>
      <c r="B46" s="62">
        <f t="shared" si="8"/>
        <v>0.1111111111111111</v>
      </c>
      <c r="C46" s="60">
        <f t="shared" si="10"/>
        <v>0.05555555555555555</v>
      </c>
      <c r="D46" s="60">
        <f t="shared" si="10"/>
        <v>0.2222222222222222</v>
      </c>
      <c r="E46" s="60">
        <f aca="true" t="shared" si="13" ref="E46:G48">E19/$J19</f>
        <v>0.05555555555555555</v>
      </c>
      <c r="F46" s="60">
        <f t="shared" si="13"/>
        <v>0.2222222222222222</v>
      </c>
      <c r="G46" s="60">
        <f t="shared" si="13"/>
        <v>0.16666666666666666</v>
      </c>
      <c r="H46" s="60">
        <f t="shared" si="12"/>
        <v>0.1111111111111111</v>
      </c>
      <c r="I46" s="63">
        <v>0.05</v>
      </c>
      <c r="J46" s="135"/>
    </row>
    <row r="47" spans="1:10" s="1" customFormat="1" ht="13.5" customHeight="1">
      <c r="A47" s="1" t="s">
        <v>80</v>
      </c>
      <c r="B47" s="62">
        <f t="shared" si="8"/>
        <v>0.08771929824561403</v>
      </c>
      <c r="C47" s="60">
        <f t="shared" si="10"/>
        <v>0.06140350877192982</v>
      </c>
      <c r="D47" s="60">
        <f t="shared" si="10"/>
        <v>0.16666666666666666</v>
      </c>
      <c r="E47" s="60">
        <f t="shared" si="13"/>
        <v>0.07894736842105263</v>
      </c>
      <c r="F47" s="60">
        <v>0.1</v>
      </c>
      <c r="G47" s="60">
        <f t="shared" si="13"/>
        <v>0.15789473684210525</v>
      </c>
      <c r="H47" s="60">
        <f t="shared" si="12"/>
        <v>0.18421052631578946</v>
      </c>
      <c r="I47" s="63">
        <f t="shared" si="12"/>
        <v>0.15789473684210525</v>
      </c>
      <c r="J47" s="135"/>
    </row>
    <row r="48" spans="1:10" s="1" customFormat="1" ht="13.5" customHeight="1">
      <c r="A48" s="1" t="s">
        <v>81</v>
      </c>
      <c r="B48" s="62">
        <f t="shared" si="8"/>
        <v>0.2413793103448276</v>
      </c>
      <c r="C48" s="60">
        <f t="shared" si="10"/>
        <v>0.10344827586206896</v>
      </c>
      <c r="D48" s="60">
        <f t="shared" si="10"/>
        <v>0.1724137931034483</v>
      </c>
      <c r="E48" s="60">
        <f t="shared" si="13"/>
        <v>0.13793103448275862</v>
      </c>
      <c r="F48" s="60">
        <v>0.04</v>
      </c>
      <c r="G48" s="60">
        <f t="shared" si="13"/>
        <v>0.10344827586206896</v>
      </c>
      <c r="H48" s="60">
        <f t="shared" si="12"/>
        <v>0.06896551724137931</v>
      </c>
      <c r="I48" s="63">
        <f t="shared" si="12"/>
        <v>0.13793103448275862</v>
      </c>
      <c r="J48" s="135"/>
    </row>
    <row r="49" spans="1:10" s="1" customFormat="1" ht="13.5" customHeight="1">
      <c r="A49" s="1" t="s">
        <v>75</v>
      </c>
      <c r="B49" s="62">
        <f aca="true" t="shared" si="14" ref="B49:I49">B22/$J22</f>
        <v>0.09053497942386832</v>
      </c>
      <c r="C49" s="60">
        <v>0.1</v>
      </c>
      <c r="D49" s="60">
        <f t="shared" si="14"/>
        <v>0.02880658436213992</v>
      </c>
      <c r="E49" s="60">
        <f t="shared" si="14"/>
        <v>0.13168724279835392</v>
      </c>
      <c r="F49" s="60">
        <f t="shared" si="14"/>
        <v>0.11934156378600823</v>
      </c>
      <c r="G49" s="60">
        <f t="shared" si="14"/>
        <v>0.2839506172839506</v>
      </c>
      <c r="H49" s="60">
        <f t="shared" si="14"/>
        <v>0.16872427983539096</v>
      </c>
      <c r="I49" s="63">
        <f t="shared" si="14"/>
        <v>0.0823045267489712</v>
      </c>
      <c r="J49" s="135"/>
    </row>
    <row r="50" spans="1:10" s="1" customFormat="1" ht="13.5" customHeight="1">
      <c r="A50" s="131" t="s">
        <v>73</v>
      </c>
      <c r="B50" s="62">
        <f aca="true" t="shared" si="15" ref="B50:I51">B23/$J23</f>
        <v>0.5776627218934911</v>
      </c>
      <c r="C50" s="60">
        <f t="shared" si="15"/>
        <v>0.25443786982248523</v>
      </c>
      <c r="D50" s="60">
        <f t="shared" si="15"/>
        <v>0.11612426035502958</v>
      </c>
      <c r="E50" s="60">
        <f t="shared" si="15"/>
        <v>0.04363905325443787</v>
      </c>
      <c r="F50" s="60">
        <f t="shared" si="15"/>
        <v>0.008136094674556213</v>
      </c>
      <c r="G50" s="60">
        <f t="shared" si="15"/>
        <v>0</v>
      </c>
      <c r="H50" s="60">
        <f t="shared" si="15"/>
        <v>0</v>
      </c>
      <c r="I50" s="63">
        <f t="shared" si="15"/>
        <v>0</v>
      </c>
      <c r="J50" s="135"/>
    </row>
    <row r="51" spans="1:10" s="1" customFormat="1" ht="13.5" customHeight="1">
      <c r="A51" s="132" t="s">
        <v>74</v>
      </c>
      <c r="B51" s="64">
        <v>0.71</v>
      </c>
      <c r="C51" s="65">
        <f t="shared" si="15"/>
        <v>0.1794871794871795</v>
      </c>
      <c r="D51" s="65">
        <f t="shared" si="15"/>
        <v>0.02564102564102564</v>
      </c>
      <c r="E51" s="65">
        <f t="shared" si="15"/>
        <v>0.05128205128205128</v>
      </c>
      <c r="F51" s="65">
        <f t="shared" si="15"/>
        <v>0</v>
      </c>
      <c r="G51" s="65">
        <f t="shared" si="15"/>
        <v>0.02564102564102564</v>
      </c>
      <c r="H51" s="65">
        <f t="shared" si="15"/>
        <v>0</v>
      </c>
      <c r="I51" s="66">
        <f t="shared" si="15"/>
        <v>0</v>
      </c>
      <c r="J51" s="135"/>
    </row>
    <row r="52" s="1" customFormat="1" ht="13.5" customHeight="1">
      <c r="B52" s="135"/>
    </row>
    <row r="53" spans="1:10" s="1" customFormat="1" ht="13.5" customHeight="1">
      <c r="A53" s="136" t="s">
        <v>65</v>
      </c>
      <c r="B53" s="136"/>
      <c r="C53" s="136"/>
      <c r="D53" s="136"/>
      <c r="E53" s="136"/>
      <c r="F53" s="136"/>
      <c r="G53" s="136"/>
      <c r="H53" s="136"/>
      <c r="I53" s="136"/>
      <c r="J53" s="136"/>
    </row>
    <row r="54" spans="1:10" s="1" customFormat="1" ht="13.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</row>
    <row r="55" spans="1:10" s="1" customFormat="1" ht="13.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</row>
    <row r="56" spans="1:10" s="1" customFormat="1" ht="13.5" customHeight="1">
      <c r="A56" s="67" t="s">
        <v>64</v>
      </c>
      <c r="B56" s="67"/>
      <c r="C56" s="67"/>
      <c r="D56" s="67"/>
      <c r="E56" s="67"/>
      <c r="F56" s="67"/>
      <c r="G56" s="67"/>
      <c r="H56" s="67"/>
      <c r="I56" s="67"/>
      <c r="J56" s="67"/>
    </row>
    <row r="57" spans="2:10" ht="13.5" customHeight="1">
      <c r="B57" s="1"/>
      <c r="C57" s="1"/>
      <c r="D57" s="30" t="s">
        <v>26</v>
      </c>
      <c r="F57" s="1"/>
      <c r="G57" s="1"/>
      <c r="H57" s="1"/>
      <c r="I57" s="1"/>
      <c r="J57" s="1"/>
    </row>
    <row r="58" spans="2:10" ht="13.5" customHeight="1">
      <c r="B58" s="1"/>
      <c r="C58" s="1"/>
      <c r="D58" s="1"/>
      <c r="F58" s="1"/>
      <c r="G58" s="1"/>
      <c r="H58" s="1"/>
      <c r="I58" s="1"/>
      <c r="J58" s="1"/>
    </row>
    <row r="59" spans="2:10" ht="13.5" customHeight="1">
      <c r="B59" s="1"/>
      <c r="C59" s="1"/>
      <c r="D59" s="30" t="s">
        <v>27</v>
      </c>
      <c r="F59" s="1"/>
      <c r="G59" s="1"/>
      <c r="H59" s="1"/>
      <c r="I59" s="1"/>
      <c r="J59" s="1"/>
    </row>
    <row r="60" spans="2:10" ht="13.5" customHeight="1">
      <c r="B60" s="1"/>
      <c r="C60" s="1"/>
      <c r="D60" s="31" t="s">
        <v>88</v>
      </c>
      <c r="F60" s="1"/>
      <c r="G60" s="1"/>
      <c r="H60" s="1"/>
      <c r="I60" s="1"/>
      <c r="J60" s="1"/>
    </row>
    <row r="61" spans="2:10" ht="13.5" customHeight="1" thickBot="1">
      <c r="B61" s="29"/>
      <c r="C61" s="29"/>
      <c r="D61" s="29"/>
      <c r="E61" s="29"/>
      <c r="F61" s="29"/>
      <c r="G61" s="29"/>
      <c r="H61" s="29"/>
      <c r="I61" s="1"/>
      <c r="J61" s="1"/>
    </row>
    <row r="62" spans="1:7" s="2" customFormat="1" ht="13.5" customHeight="1" thickBot="1">
      <c r="A62" s="10"/>
      <c r="B62" s="7" t="s">
        <v>50</v>
      </c>
      <c r="C62" s="8" t="s">
        <v>61</v>
      </c>
      <c r="D62" s="8" t="s">
        <v>62</v>
      </c>
      <c r="E62" s="8" t="s">
        <v>63</v>
      </c>
      <c r="F62" s="8" t="s">
        <v>57</v>
      </c>
      <c r="G62" s="9" t="s">
        <v>3</v>
      </c>
    </row>
    <row r="63" spans="1:7" s="1" customFormat="1" ht="13.5" customHeight="1">
      <c r="A63" s="1" t="s">
        <v>2</v>
      </c>
      <c r="B63" s="129">
        <f>B8</f>
        <v>11</v>
      </c>
      <c r="C63" s="43">
        <f>SUM(C8:D8)</f>
        <v>4</v>
      </c>
      <c r="D63" s="43">
        <f>SUM(E8:F8)</f>
        <v>2</v>
      </c>
      <c r="E63" s="43">
        <f>SUM(G8:H8)</f>
        <v>8</v>
      </c>
      <c r="F63" s="43">
        <f>I8</f>
        <v>4</v>
      </c>
      <c r="G63" s="44">
        <f>SUM(B63:F63)</f>
        <v>29</v>
      </c>
    </row>
    <row r="64" spans="1:7" s="1" customFormat="1" ht="13.5" customHeight="1">
      <c r="A64" s="1" t="s">
        <v>25</v>
      </c>
      <c r="B64" s="129">
        <f aca="true" t="shared" si="16" ref="B64:B79">B9</f>
        <v>281</v>
      </c>
      <c r="C64" s="43">
        <f aca="true" t="shared" si="17" ref="C64:C79">SUM(C9:D9)</f>
        <v>419</v>
      </c>
      <c r="D64" s="43">
        <f aca="true" t="shared" si="18" ref="D64:D79">SUM(E9:F9)</f>
        <v>50</v>
      </c>
      <c r="E64" s="43">
        <f aca="true" t="shared" si="19" ref="E64:E79">SUM(G9:H9)</f>
        <v>17</v>
      </c>
      <c r="F64" s="43">
        <f aca="true" t="shared" si="20" ref="F64:F79">I9</f>
        <v>18</v>
      </c>
      <c r="G64" s="44">
        <f aca="true" t="shared" si="21" ref="G64:G79">SUM(B64:F64)</f>
        <v>785</v>
      </c>
    </row>
    <row r="65" spans="1:7" s="1" customFormat="1" ht="13.5" customHeight="1">
      <c r="A65" s="1" t="s">
        <v>82</v>
      </c>
      <c r="B65" s="129">
        <f t="shared" si="16"/>
        <v>235</v>
      </c>
      <c r="C65" s="43">
        <f t="shared" si="17"/>
        <v>36</v>
      </c>
      <c r="D65" s="43">
        <f t="shared" si="18"/>
        <v>7</v>
      </c>
      <c r="E65" s="43">
        <f t="shared" si="19"/>
        <v>5</v>
      </c>
      <c r="F65" s="43">
        <f t="shared" si="20"/>
        <v>0</v>
      </c>
      <c r="G65" s="44">
        <f t="shared" si="21"/>
        <v>283</v>
      </c>
    </row>
    <row r="66" spans="1:7" s="1" customFormat="1" ht="13.5" customHeight="1">
      <c r="A66" s="1" t="s">
        <v>79</v>
      </c>
      <c r="B66" s="129">
        <f t="shared" si="16"/>
        <v>6</v>
      </c>
      <c r="C66" s="43">
        <f t="shared" si="17"/>
        <v>1</v>
      </c>
      <c r="D66" s="43">
        <f t="shared" si="18"/>
        <v>1</v>
      </c>
      <c r="E66" s="43">
        <f t="shared" si="19"/>
        <v>0</v>
      </c>
      <c r="F66" s="43">
        <f t="shared" si="20"/>
        <v>2</v>
      </c>
      <c r="G66" s="44">
        <f t="shared" si="21"/>
        <v>10</v>
      </c>
    </row>
    <row r="67" spans="1:7" s="1" customFormat="1" ht="13.5" customHeight="1">
      <c r="A67" s="1" t="s">
        <v>23</v>
      </c>
      <c r="B67" s="129">
        <f t="shared" si="16"/>
        <v>968</v>
      </c>
      <c r="C67" s="43">
        <f t="shared" si="17"/>
        <v>1225</v>
      </c>
      <c r="D67" s="43">
        <f t="shared" si="18"/>
        <v>600</v>
      </c>
      <c r="E67" s="43">
        <f t="shared" si="19"/>
        <v>1315</v>
      </c>
      <c r="F67" s="43">
        <f t="shared" si="20"/>
        <v>862</v>
      </c>
      <c r="G67" s="44">
        <f t="shared" si="21"/>
        <v>4970</v>
      </c>
    </row>
    <row r="68" spans="1:7" s="1" customFormat="1" ht="13.5" customHeight="1">
      <c r="A68" s="1" t="s">
        <v>49</v>
      </c>
      <c r="B68" s="129">
        <f t="shared" si="16"/>
        <v>158</v>
      </c>
      <c r="C68" s="43">
        <f t="shared" si="17"/>
        <v>243</v>
      </c>
      <c r="D68" s="43">
        <f t="shared" si="18"/>
        <v>144</v>
      </c>
      <c r="E68" s="43">
        <f t="shared" si="19"/>
        <v>311</v>
      </c>
      <c r="F68" s="43">
        <f t="shared" si="20"/>
        <v>265</v>
      </c>
      <c r="G68" s="44">
        <f t="shared" si="21"/>
        <v>1121</v>
      </c>
    </row>
    <row r="69" spans="1:7" s="1" customFormat="1" ht="13.5" customHeight="1">
      <c r="A69" s="1" t="s">
        <v>46</v>
      </c>
      <c r="B69" s="129">
        <f t="shared" si="16"/>
        <v>371</v>
      </c>
      <c r="C69" s="43">
        <f t="shared" si="17"/>
        <v>405</v>
      </c>
      <c r="D69" s="43">
        <f t="shared" si="18"/>
        <v>138</v>
      </c>
      <c r="E69" s="43">
        <f t="shared" si="19"/>
        <v>76</v>
      </c>
      <c r="F69" s="43">
        <f t="shared" si="20"/>
        <v>12</v>
      </c>
      <c r="G69" s="44">
        <f t="shared" si="21"/>
        <v>1002</v>
      </c>
    </row>
    <row r="70" spans="1:7" s="1" customFormat="1" ht="13.5" customHeight="1">
      <c r="A70" s="1" t="s">
        <v>48</v>
      </c>
      <c r="B70" s="129">
        <f t="shared" si="16"/>
        <v>17</v>
      </c>
      <c r="C70" s="43">
        <f t="shared" si="17"/>
        <v>21</v>
      </c>
      <c r="D70" s="43">
        <f t="shared" si="18"/>
        <v>3</v>
      </c>
      <c r="E70" s="43">
        <f t="shared" si="19"/>
        <v>7</v>
      </c>
      <c r="F70" s="43">
        <f t="shared" si="20"/>
        <v>0</v>
      </c>
      <c r="G70" s="44">
        <f t="shared" si="21"/>
        <v>48</v>
      </c>
    </row>
    <row r="71" spans="1:7" s="1" customFormat="1" ht="13.5" customHeight="1">
      <c r="A71" s="1" t="s">
        <v>24</v>
      </c>
      <c r="B71" s="129">
        <f t="shared" si="16"/>
        <v>283</v>
      </c>
      <c r="C71" s="43">
        <f t="shared" si="17"/>
        <v>437</v>
      </c>
      <c r="D71" s="43">
        <f t="shared" si="18"/>
        <v>197</v>
      </c>
      <c r="E71" s="43">
        <f t="shared" si="19"/>
        <v>197</v>
      </c>
      <c r="F71" s="43">
        <f t="shared" si="20"/>
        <v>31</v>
      </c>
      <c r="G71" s="44">
        <f t="shared" si="21"/>
        <v>1145</v>
      </c>
    </row>
    <row r="72" spans="1:7" s="1" customFormat="1" ht="13.5" customHeight="1">
      <c r="A72" s="1" t="s">
        <v>47</v>
      </c>
      <c r="B72" s="129">
        <f t="shared" si="16"/>
        <v>16</v>
      </c>
      <c r="C72" s="43">
        <f t="shared" si="17"/>
        <v>41</v>
      </c>
      <c r="D72" s="43">
        <f t="shared" si="18"/>
        <v>28</v>
      </c>
      <c r="E72" s="43">
        <f t="shared" si="19"/>
        <v>68</v>
      </c>
      <c r="F72" s="43">
        <f t="shared" si="20"/>
        <v>22</v>
      </c>
      <c r="G72" s="44">
        <f t="shared" si="21"/>
        <v>175</v>
      </c>
    </row>
    <row r="73" spans="1:7" s="1" customFormat="1" ht="13.5" customHeight="1">
      <c r="A73" s="1" t="s">
        <v>67</v>
      </c>
      <c r="B73" s="129">
        <f t="shared" si="16"/>
        <v>94</v>
      </c>
      <c r="C73" s="43">
        <f t="shared" si="17"/>
        <v>122</v>
      </c>
      <c r="D73" s="43">
        <f t="shared" si="18"/>
        <v>65</v>
      </c>
      <c r="E73" s="43">
        <f t="shared" si="19"/>
        <v>61</v>
      </c>
      <c r="F73" s="43">
        <f t="shared" si="20"/>
        <v>13</v>
      </c>
      <c r="G73" s="44">
        <f t="shared" si="21"/>
        <v>355</v>
      </c>
    </row>
    <row r="74" spans="1:7" s="1" customFormat="1" ht="13.5" customHeight="1">
      <c r="A74" s="1" t="s">
        <v>68</v>
      </c>
      <c r="B74" s="129">
        <f t="shared" si="16"/>
        <v>2</v>
      </c>
      <c r="C74" s="43">
        <f t="shared" si="17"/>
        <v>5</v>
      </c>
      <c r="D74" s="43">
        <f t="shared" si="18"/>
        <v>5</v>
      </c>
      <c r="E74" s="43">
        <f t="shared" si="19"/>
        <v>5</v>
      </c>
      <c r="F74" s="43">
        <f t="shared" si="20"/>
        <v>1</v>
      </c>
      <c r="G74" s="44">
        <f t="shared" si="21"/>
        <v>18</v>
      </c>
    </row>
    <row r="75" spans="1:7" s="1" customFormat="1" ht="13.5" customHeight="1">
      <c r="A75" s="1" t="s">
        <v>80</v>
      </c>
      <c r="B75" s="129">
        <f t="shared" si="16"/>
        <v>10</v>
      </c>
      <c r="C75" s="43">
        <f t="shared" si="17"/>
        <v>26</v>
      </c>
      <c r="D75" s="43">
        <f t="shared" si="18"/>
        <v>21</v>
      </c>
      <c r="E75" s="43">
        <f t="shared" si="19"/>
        <v>39</v>
      </c>
      <c r="F75" s="43">
        <f t="shared" si="20"/>
        <v>18</v>
      </c>
      <c r="G75" s="44">
        <f t="shared" si="21"/>
        <v>114</v>
      </c>
    </row>
    <row r="76" spans="1:7" s="1" customFormat="1" ht="13.5" customHeight="1">
      <c r="A76" s="1" t="s">
        <v>81</v>
      </c>
      <c r="B76" s="129">
        <f t="shared" si="16"/>
        <v>7</v>
      </c>
      <c r="C76" s="43">
        <f t="shared" si="17"/>
        <v>8</v>
      </c>
      <c r="D76" s="43">
        <f t="shared" si="18"/>
        <v>5</v>
      </c>
      <c r="E76" s="43">
        <f t="shared" si="19"/>
        <v>5</v>
      </c>
      <c r="F76" s="43">
        <f t="shared" si="20"/>
        <v>4</v>
      </c>
      <c r="G76" s="44">
        <f t="shared" si="21"/>
        <v>29</v>
      </c>
    </row>
    <row r="77" spans="1:7" s="1" customFormat="1" ht="13.5" customHeight="1">
      <c r="A77" s="1" t="s">
        <v>75</v>
      </c>
      <c r="B77" s="129">
        <f t="shared" si="16"/>
        <v>22</v>
      </c>
      <c r="C77" s="43">
        <f t="shared" si="17"/>
        <v>30</v>
      </c>
      <c r="D77" s="43">
        <f t="shared" si="18"/>
        <v>61</v>
      </c>
      <c r="E77" s="43">
        <f t="shared" si="19"/>
        <v>110</v>
      </c>
      <c r="F77" s="43">
        <f t="shared" si="20"/>
        <v>20</v>
      </c>
      <c r="G77" s="44">
        <f t="shared" si="21"/>
        <v>243</v>
      </c>
    </row>
    <row r="78" spans="1:7" s="1" customFormat="1" ht="13.5" customHeight="1">
      <c r="A78" s="1" t="s">
        <v>73</v>
      </c>
      <c r="B78" s="129">
        <f t="shared" si="16"/>
        <v>781</v>
      </c>
      <c r="C78" s="43">
        <f t="shared" si="17"/>
        <v>501</v>
      </c>
      <c r="D78" s="43">
        <f t="shared" si="18"/>
        <v>70</v>
      </c>
      <c r="E78" s="43">
        <f t="shared" si="19"/>
        <v>0</v>
      </c>
      <c r="F78" s="43">
        <f t="shared" si="20"/>
        <v>0</v>
      </c>
      <c r="G78" s="44">
        <f t="shared" si="21"/>
        <v>1352</v>
      </c>
    </row>
    <row r="79" spans="1:7" s="1" customFormat="1" ht="13.5" customHeight="1" thickBot="1">
      <c r="A79" s="1" t="s">
        <v>74</v>
      </c>
      <c r="B79" s="129">
        <f t="shared" si="16"/>
        <v>28</v>
      </c>
      <c r="C79" s="43">
        <f t="shared" si="17"/>
        <v>8</v>
      </c>
      <c r="D79" s="43">
        <f t="shared" si="18"/>
        <v>2</v>
      </c>
      <c r="E79" s="43">
        <f t="shared" si="19"/>
        <v>1</v>
      </c>
      <c r="F79" s="43">
        <f t="shared" si="20"/>
        <v>0</v>
      </c>
      <c r="G79" s="44">
        <f t="shared" si="21"/>
        <v>39</v>
      </c>
    </row>
    <row r="80" spans="1:7" s="1" customFormat="1" ht="13.5" customHeight="1">
      <c r="A80" s="48" t="s">
        <v>28</v>
      </c>
      <c r="B80" s="49">
        <f aca="true" t="shared" si="22" ref="B80:G80">SUM(B63:B79)</f>
        <v>3290</v>
      </c>
      <c r="C80" s="49">
        <f t="shared" si="22"/>
        <v>3532</v>
      </c>
      <c r="D80" s="49">
        <f t="shared" si="22"/>
        <v>1399</v>
      </c>
      <c r="E80" s="49">
        <f t="shared" si="22"/>
        <v>2225</v>
      </c>
      <c r="F80" s="49">
        <f t="shared" si="22"/>
        <v>1272</v>
      </c>
      <c r="G80" s="50">
        <f t="shared" si="22"/>
        <v>11718</v>
      </c>
    </row>
    <row r="81" spans="1:7" s="1" customFormat="1" ht="13.5" customHeight="1" thickBot="1">
      <c r="A81" s="51"/>
      <c r="B81" s="52">
        <f>B80/$G80</f>
        <v>0.2807646356033453</v>
      </c>
      <c r="C81" s="52">
        <f>C80/$G80</f>
        <v>0.30141662399726915</v>
      </c>
      <c r="D81" s="52">
        <f>D80/$G80</f>
        <v>0.11938897422768391</v>
      </c>
      <c r="E81" s="52">
        <f>E80/$G80</f>
        <v>0.18987881891107697</v>
      </c>
      <c r="F81" s="52">
        <f>F80/$G80</f>
        <v>0.10855094726062468</v>
      </c>
      <c r="G81" s="54"/>
    </row>
    <row r="82" s="1" customFormat="1" ht="13.5" customHeight="1"/>
    <row r="83" s="1" customFormat="1" ht="13.5" customHeight="1"/>
    <row r="84" s="1" customFormat="1" ht="13.5" customHeight="1"/>
    <row r="85" s="1" customFormat="1" ht="13.5" customHeight="1"/>
    <row r="86" s="1" customFormat="1" ht="13.5" customHeight="1"/>
    <row r="87" s="1" customFormat="1" ht="13.5" customHeight="1"/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 customHeight="1"/>
    <row r="95" s="1" customFormat="1" ht="13.5" customHeight="1"/>
    <row r="96" s="1" customFormat="1" ht="13.5" customHeight="1"/>
    <row r="97" s="1" customFormat="1" ht="13.5" customHeight="1"/>
    <row r="98" s="1" customFormat="1" ht="13.5" customHeight="1"/>
    <row r="99" s="1" customFormat="1" ht="13.5" customHeight="1"/>
    <row r="100" s="1" customFormat="1" ht="13.5" customHeight="1"/>
    <row r="101" s="1" customFormat="1" ht="13.5" customHeight="1"/>
    <row r="102" s="1" customFormat="1" ht="13.5" customHeight="1"/>
    <row r="103" s="1" customFormat="1" ht="13.5" customHeight="1"/>
    <row r="104" s="1" customFormat="1" ht="13.5" customHeight="1"/>
    <row r="105" s="1" customFormat="1" ht="13.5" customHeight="1"/>
    <row r="106" s="1" customFormat="1" ht="13.5" customHeight="1"/>
    <row r="107" s="1" customFormat="1" ht="13.5" customHeight="1"/>
    <row r="108" s="1" customFormat="1" ht="13.5" customHeight="1"/>
    <row r="109" s="1" customFormat="1" ht="13.5" customHeight="1"/>
    <row r="110" s="1" customFormat="1" ht="13.5" customHeight="1"/>
    <row r="111" s="1" customFormat="1" ht="13.5" customHeight="1"/>
    <row r="112" s="1" customFormat="1" ht="13.5" customHeight="1"/>
    <row r="113" s="1" customFormat="1" ht="13.5" customHeight="1"/>
    <row r="114" s="1" customFormat="1" ht="13.5" customHeight="1"/>
    <row r="115" s="1" customFormat="1" ht="13.5" customHeight="1"/>
    <row r="116" s="1" customFormat="1" ht="13.5" customHeight="1"/>
    <row r="117" s="1" customFormat="1" ht="13.5" customHeight="1"/>
    <row r="118" s="1" customFormat="1" ht="13.5" customHeight="1"/>
    <row r="119" s="1" customFormat="1" ht="13.5" customHeight="1"/>
    <row r="120" s="1" customFormat="1" ht="13.5" customHeight="1"/>
    <row r="121" s="1" customFormat="1" ht="13.5" customHeight="1"/>
    <row r="122" s="1" customFormat="1" ht="13.5" customHeight="1"/>
    <row r="123" s="1" customFormat="1" ht="13.5" customHeight="1"/>
    <row r="124" s="1" customFormat="1" ht="13.5" customHeight="1"/>
    <row r="125" s="1" customFormat="1" ht="13.5" customHeight="1"/>
    <row r="126" s="1" customFormat="1" ht="13.5" customHeight="1"/>
    <row r="127" s="1" customFormat="1" ht="13.5" customHeight="1"/>
    <row r="128" s="1" customFormat="1" ht="13.5" customHeight="1"/>
    <row r="129" s="1" customFormat="1" ht="13.5" customHeight="1"/>
    <row r="130" s="1" customFormat="1" ht="13.5" customHeight="1"/>
    <row r="131" s="1" customFormat="1" ht="13.5" customHeight="1"/>
    <row r="132" s="1" customFormat="1" ht="13.5" customHeight="1"/>
    <row r="133" s="1" customFormat="1" ht="13.5" customHeight="1"/>
    <row r="134" s="1" customFormat="1" ht="13.5" customHeight="1"/>
    <row r="135" s="1" customFormat="1" ht="13.5" customHeight="1"/>
    <row r="136" s="1" customFormat="1" ht="13.5" customHeight="1"/>
    <row r="137" s="1" customFormat="1" ht="13.5" customHeight="1"/>
    <row r="138" s="1" customFormat="1" ht="13.5" customHeight="1"/>
    <row r="139" s="1" customFormat="1" ht="13.5" customHeight="1"/>
    <row r="140" s="1" customFormat="1" ht="13.5" customHeight="1"/>
    <row r="141" s="1" customFormat="1" ht="13.5" customHeight="1"/>
    <row r="142" s="1" customFormat="1" ht="13.5" customHeight="1"/>
    <row r="143" s="1" customFormat="1" ht="13.5" customHeight="1"/>
    <row r="144" s="1" customFormat="1" ht="13.5" customHeight="1"/>
    <row r="145" s="1" customFormat="1" ht="13.5" customHeight="1"/>
    <row r="146" s="1" customFormat="1" ht="13.5" customHeight="1"/>
    <row r="147" s="1" customFormat="1" ht="13.5" customHeight="1"/>
    <row r="148" s="1" customFormat="1" ht="13.5" customHeight="1"/>
    <row r="149" s="1" customFormat="1" ht="13.5" customHeight="1"/>
    <row r="150" s="1" customFormat="1" ht="13.5" customHeight="1"/>
    <row r="151" s="1" customFormat="1" ht="13.5" customHeight="1"/>
    <row r="152" s="1" customFormat="1" ht="13.5" customHeight="1"/>
    <row r="153" s="1" customFormat="1" ht="13.5" customHeight="1"/>
    <row r="154" s="1" customFormat="1" ht="13.5" customHeight="1"/>
    <row r="155" s="1" customFormat="1" ht="13.5" customHeight="1"/>
    <row r="156" s="1" customFormat="1" ht="13.5" customHeight="1"/>
    <row r="157" s="1" customFormat="1" ht="13.5" customHeight="1"/>
    <row r="158" s="1" customFormat="1" ht="13.5" customHeight="1"/>
    <row r="159" s="1" customFormat="1" ht="13.5" customHeight="1"/>
    <row r="160" s="1" customFormat="1" ht="13.5" customHeight="1"/>
    <row r="161" s="1" customFormat="1" ht="13.5" customHeight="1"/>
    <row r="162" s="1" customFormat="1" ht="13.5" customHeight="1"/>
    <row r="163" s="1" customFormat="1" ht="13.5" customHeight="1"/>
    <row r="164" s="1" customFormat="1" ht="13.5" customHeight="1"/>
    <row r="165" s="1" customFormat="1" ht="13.5" customHeight="1"/>
    <row r="166" s="1" customFormat="1" ht="13.5" customHeight="1"/>
    <row r="167" s="1" customFormat="1" ht="13.5" customHeight="1"/>
    <row r="168" s="1" customFormat="1" ht="13.5" customHeight="1"/>
    <row r="169" s="1" customFormat="1" ht="13.5" customHeight="1"/>
    <row r="170" s="1" customFormat="1" ht="13.5" customHeight="1"/>
    <row r="171" s="1" customFormat="1" ht="13.5" customHeight="1"/>
    <row r="172" s="1" customFormat="1" ht="13.5" customHeight="1"/>
    <row r="173" s="1" customFormat="1" ht="13.5" customHeight="1"/>
    <row r="174" s="1" customFormat="1" ht="13.5" customHeight="1"/>
    <row r="175" s="1" customFormat="1" ht="13.5" customHeight="1"/>
    <row r="176" s="1" customFormat="1" ht="13.5" customHeight="1"/>
    <row r="177" s="1" customFormat="1" ht="13.5" customHeight="1"/>
    <row r="178" s="1" customFormat="1" ht="13.5" customHeight="1"/>
    <row r="179" s="1" customFormat="1" ht="13.5" customHeight="1"/>
    <row r="180" s="1" customFormat="1" ht="13.5" customHeight="1"/>
    <row r="181" s="1" customFormat="1" ht="13.5" customHeight="1"/>
    <row r="182" s="1" customFormat="1" ht="13.5" customHeight="1"/>
    <row r="183" s="1" customFormat="1" ht="13.5" customHeight="1"/>
    <row r="184" s="1" customFormat="1" ht="13.5" customHeight="1"/>
    <row r="185" s="1" customFormat="1" ht="13.5" customHeight="1"/>
    <row r="186" s="1" customFormat="1" ht="13.5" customHeight="1"/>
    <row r="187" s="1" customFormat="1" ht="13.5" customHeight="1"/>
  </sheetData>
  <mergeCells count="1">
    <mergeCell ref="A53:J55"/>
  </mergeCells>
  <printOptions/>
  <pageMargins left="0.75" right="0.46" top="1" bottom="1" header="0.5" footer="0.5"/>
  <pageSetup horizontalDpi="300" verticalDpi="300" orientation="landscape" paperSize="9" r:id="rId2"/>
  <rowBreaks count="2" manualBreakCount="2">
    <brk id="27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XUERM013</cp:lastModifiedBy>
  <cp:lastPrinted>2006-11-21T15:30:46Z</cp:lastPrinted>
  <dcterms:created xsi:type="dcterms:W3CDTF">2002-01-16T10:40:31Z</dcterms:created>
  <dcterms:modified xsi:type="dcterms:W3CDTF">2007-01-05T10:43:06Z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2006.00000000000</vt:lpwstr>
  </property>
  <property fmtid="{D5CDD505-2E9C-101B-9397-08002B2CF9AE}" pid="4" name="PublishedDa">
    <vt:lpwstr>2007-01-05T00:00:00Z</vt:lpwstr>
  </property>
  <property fmtid="{D5CDD505-2E9C-101B-9397-08002B2CF9AE}" pid="5" name="ReportTy">
    <vt:lpwstr>Age Analysis</vt:lpwstr>
  </property>
</Properties>
</file>