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activeTab="4"/>
  </bookViews>
  <sheets>
    <sheet name="Appelli" sheetId="1" r:id="rId1"/>
    <sheet name="PA" sheetId="2" r:id="rId2"/>
    <sheet name="Mag-SCT" sheetId="3" r:id="rId3"/>
    <sheet name="Boards" sheetId="4" r:id="rId4"/>
    <sheet name="Analysis" sheetId="5" r:id="rId5"/>
  </sheets>
  <definedNames/>
  <calcPr fullCalcOnLoad="1"/>
</workbook>
</file>

<file path=xl/sharedStrings.xml><?xml version="1.0" encoding="utf-8"?>
<sst xmlns="http://schemas.openxmlformats.org/spreadsheetml/2006/main" count="292" uniqueCount="88">
  <si>
    <t>G. Caruana Demajo</t>
  </si>
  <si>
    <t>J. Apap Bologna</t>
  </si>
  <si>
    <t>Qorti Kostituzzjonali</t>
  </si>
  <si>
    <t>Total</t>
  </si>
  <si>
    <t>Qorti Appelli Civili (Inferjuri)</t>
  </si>
  <si>
    <t>Total Malta</t>
  </si>
  <si>
    <t>Total Qorti</t>
  </si>
  <si>
    <t>D. Scicluna</t>
  </si>
  <si>
    <t>G. Valenzia</t>
  </si>
  <si>
    <t>G. Camilleri</t>
  </si>
  <si>
    <t>J.R. Micallef</t>
  </si>
  <si>
    <t>A. Micallef Trigona</t>
  </si>
  <si>
    <t>P. Coppini</t>
  </si>
  <si>
    <t>Qorti Civili, Prim Awla</t>
  </si>
  <si>
    <t>Total Ghawdex</t>
  </si>
  <si>
    <t>Qorti tal-Magistrati, Civili</t>
  </si>
  <si>
    <t>D. Montebello</t>
  </si>
  <si>
    <t>M. Mallia</t>
  </si>
  <si>
    <t>S. Meli</t>
  </si>
  <si>
    <t>Bord li Jikkontrolla l-Kera</t>
  </si>
  <si>
    <t>J. Cassar</t>
  </si>
  <si>
    <t>Qorti Civili, Prim Awla (Malta)</t>
  </si>
  <si>
    <t>Qorti tal-Magistrati, Civili (Malta)</t>
  </si>
  <si>
    <t>Qorti Appelli Civili (Superjuri)</t>
  </si>
  <si>
    <t>QRATI  CIVILI</t>
  </si>
  <si>
    <t>Eta ta' Kawzi Pendenti</t>
  </si>
  <si>
    <t>Totali</t>
  </si>
  <si>
    <t>A. J. Magri</t>
  </si>
  <si>
    <t>J. A. Filletti</t>
  </si>
  <si>
    <t>P. Sciberras</t>
  </si>
  <si>
    <t>R. C. Pace</t>
  </si>
  <si>
    <t>L. Farrugia Sacco</t>
  </si>
  <si>
    <t>N. Cuschieri</t>
  </si>
  <si>
    <t>T. Mallia</t>
  </si>
  <si>
    <t>J. Padovani</t>
  </si>
  <si>
    <t>J. Azzopardi</t>
  </si>
  <si>
    <t>V. De Gaetano</t>
  </si>
  <si>
    <t>Mhux Assenjati</t>
  </si>
  <si>
    <t>Qorti Civili, Familja</t>
  </si>
  <si>
    <t>A. Lofaro</t>
  </si>
  <si>
    <t>G. Grixti</t>
  </si>
  <si>
    <t>P. Borg Costanzi</t>
  </si>
  <si>
    <t>Qorti Civili, Familja (Malta)</t>
  </si>
  <si>
    <t>Qorti tal-Magistrati, Civili (Ghawdex)</t>
  </si>
  <si>
    <t>Qorti Civili, Familja (Ghawdex)</t>
  </si>
  <si>
    <t>Qorti Civili, Prim Awla (Ghawdex)</t>
  </si>
  <si>
    <t>&lt;1 sena</t>
  </si>
  <si>
    <t>1-2 snin</t>
  </si>
  <si>
    <t>2-3 snin</t>
  </si>
  <si>
    <t>3-4 snin</t>
  </si>
  <si>
    <t>4-5 snin</t>
  </si>
  <si>
    <t>5-7 snin</t>
  </si>
  <si>
    <t>7-10 snin</t>
  </si>
  <si>
    <t>10 snin +</t>
  </si>
  <si>
    <t>5-7snin</t>
  </si>
  <si>
    <t>7-10snin</t>
  </si>
  <si>
    <t>10 sena +</t>
  </si>
  <si>
    <t>1-3 snin</t>
  </si>
  <si>
    <t>3-5 snin</t>
  </si>
  <si>
    <t>5-10 snin</t>
  </si>
  <si>
    <t xml:space="preserve">                                 </t>
  </si>
  <si>
    <t>Din l-analizi komparattiva hija ntiza sabiex tara liema Qrati ghandhom medja ahjar ta' kawzi pendenti mill-medja totali tal-Kawzi kollha fil-Qrati.  Hekk, per ezempju, jekk fil-kolonna ta' kawzi li ilhom anqas minn sena, il-persentagg ta' kawzi pendenti f'Qorti partikolari hija oghla mill-medja tal-Qrati kollha, din tirrifletti pozittivament fuq din il-Qorti partikolari u vice-versa.</t>
  </si>
  <si>
    <t>Medja ghall-Qrati kollha</t>
  </si>
  <si>
    <t>Bord li Jikkontrolla l-Kera (Malta)</t>
  </si>
  <si>
    <t>Bord li Jikkontrolla l-Kera (Ghawdex)</t>
  </si>
  <si>
    <t>Tribunal ghal Talbiet Zghar</t>
  </si>
  <si>
    <t>I. Spiteri Bailey</t>
  </si>
  <si>
    <t>R. Fenech Adami</t>
  </si>
  <si>
    <t>Tribunal ghal Talbiet Zghar (Malta)</t>
  </si>
  <si>
    <t>Tribunal ghal Talbiet Zghar (Ghawdex)</t>
  </si>
  <si>
    <t>Bord dwar l-Arbitragg ta' l-Artijiet</t>
  </si>
  <si>
    <t>J. Galea Debono</t>
  </si>
  <si>
    <t>J. R. Micallef</t>
  </si>
  <si>
    <t>Bord li Jirregola l-Kiri tar-Raba</t>
  </si>
  <si>
    <t>Qorti Appelli Civili (Inferjuri) Ghawdex</t>
  </si>
  <si>
    <t>Bord li Jirregola l-Kiri tar-Raba (Malta)</t>
  </si>
  <si>
    <t>Bord li Jirregola l-Kiri tar-Raba (Ghawdex)</t>
  </si>
  <si>
    <t>Qorti Appelli Civili (Inferjuri) Malta</t>
  </si>
  <si>
    <t>A. Felice</t>
  </si>
  <si>
    <t>A. Ellul</t>
  </si>
  <si>
    <t>30 ta' April 2007</t>
  </si>
  <si>
    <t>C. Scerri Herrera</t>
  </si>
  <si>
    <t>G. Mifsud</t>
  </si>
  <si>
    <t>M. Karlsson</t>
  </si>
  <si>
    <t>V. Galea Debono</t>
  </si>
  <si>
    <t>M. Scerri</t>
  </si>
  <si>
    <t>G.Valenzia</t>
  </si>
  <si>
    <t>G. Mercieca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</si>
</sst>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12" fontId="2" fillId="2" borderId="2" xfId="0" applyNumberFormat="1" applyFont="1" applyFill="1" applyBorder="1" applyAlignment="1">
      <alignment horizontal="center" vertical="center"/>
    </xf>
    <xf numFmtId="1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/>
    </xf>
    <xf numFmtId="0" fontId="1" fillId="0" borderId="4" xfId="0" applyFont="1" applyBorder="1" applyAlignment="1">
      <alignment/>
    </xf>
    <xf numFmtId="9" fontId="3" fillId="0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/>
    </xf>
    <xf numFmtId="9" fontId="3" fillId="0" borderId="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1" fillId="0" borderId="0" xfId="0" applyFont="1" applyFill="1" applyAlignment="1">
      <alignment vertical="top"/>
    </xf>
    <xf numFmtId="9" fontId="3" fillId="0" borderId="6" xfId="0" applyNumberFormat="1" applyFont="1" applyFill="1" applyBorder="1" applyAlignment="1">
      <alignment horizontal="center" vertical="top"/>
    </xf>
    <xf numFmtId="9" fontId="3" fillId="0" borderId="12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8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top"/>
    </xf>
    <xf numFmtId="0" fontId="3" fillId="3" borderId="14" xfId="0" applyFont="1" applyFill="1" applyBorder="1" applyAlignment="1">
      <alignment vertical="top"/>
    </xf>
    <xf numFmtId="0" fontId="2" fillId="2" borderId="16" xfId="0" applyFont="1" applyFill="1" applyBorder="1" applyAlignment="1">
      <alignment horizontal="center" vertical="center"/>
    </xf>
    <xf numFmtId="12" fontId="2" fillId="2" borderId="17" xfId="0" applyNumberFormat="1" applyFont="1" applyFill="1" applyBorder="1" applyAlignment="1">
      <alignment horizontal="center" vertical="center"/>
    </xf>
    <xf numFmtId="12" fontId="2" fillId="2" borderId="18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9" fontId="2" fillId="2" borderId="21" xfId="0" applyNumberFormat="1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9" fontId="2" fillId="2" borderId="22" xfId="0" applyNumberFormat="1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1" fontId="1" fillId="3" borderId="17" xfId="0" applyNumberFormat="1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9" fontId="1" fillId="3" borderId="4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2" xfId="0" applyFont="1" applyFill="1" applyBorder="1" applyAlignment="1">
      <alignment horizontal="center"/>
    </xf>
    <xf numFmtId="14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9" fontId="3" fillId="0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/>
    </xf>
    <xf numFmtId="9" fontId="1" fillId="4" borderId="0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9" fontId="1" fillId="4" borderId="19" xfId="0" applyNumberFormat="1" applyFont="1" applyFill="1" applyBorder="1" applyAlignment="1">
      <alignment horizontal="center"/>
    </xf>
    <xf numFmtId="9" fontId="1" fillId="4" borderId="20" xfId="0" applyNumberFormat="1" applyFont="1" applyFill="1" applyBorder="1" applyAlignment="1">
      <alignment horizontal="center"/>
    </xf>
    <xf numFmtId="9" fontId="1" fillId="4" borderId="23" xfId="0" applyNumberFormat="1" applyFont="1" applyFill="1" applyBorder="1" applyAlignment="1">
      <alignment horizontal="center"/>
    </xf>
    <xf numFmtId="9" fontId="1" fillId="4" borderId="24" xfId="0" applyNumberFormat="1" applyFont="1" applyFill="1" applyBorder="1" applyAlignment="1">
      <alignment horizontal="center"/>
    </xf>
    <xf numFmtId="9" fontId="1" fillId="4" borderId="25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1" fillId="3" borderId="26" xfId="0" applyFont="1" applyFill="1" applyBorder="1" applyAlignment="1">
      <alignment horizontal="center" vertical="center"/>
    </xf>
    <xf numFmtId="9" fontId="3" fillId="0" borderId="24" xfId="0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top"/>
    </xf>
    <xf numFmtId="9" fontId="3" fillId="0" borderId="26" xfId="0" applyNumberFormat="1" applyFont="1" applyFill="1" applyBorder="1" applyAlignment="1">
      <alignment horizontal="center" vertical="top"/>
    </xf>
    <xf numFmtId="10" fontId="3" fillId="3" borderId="15" xfId="0" applyNumberFormat="1" applyFont="1" applyFill="1" applyBorder="1" applyAlignment="1">
      <alignment horizontal="center"/>
    </xf>
    <xf numFmtId="9" fontId="3" fillId="3" borderId="15" xfId="0" applyNumberFormat="1" applyFont="1" applyFill="1" applyBorder="1" applyAlignment="1">
      <alignment horizontal="center"/>
    </xf>
    <xf numFmtId="9" fontId="3" fillId="3" borderId="9" xfId="0" applyNumberFormat="1" applyFont="1" applyFill="1" applyBorder="1" applyAlignment="1">
      <alignment horizontal="center"/>
    </xf>
    <xf numFmtId="10" fontId="3" fillId="3" borderId="9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3" borderId="29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9" fontId="3" fillId="0" borderId="30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/>
    </xf>
    <xf numFmtId="0" fontId="4" fillId="3" borderId="24" xfId="0" applyFont="1" applyFill="1" applyBorder="1" applyAlignment="1">
      <alignment horizontal="right" vertical="center"/>
    </xf>
    <xf numFmtId="0" fontId="1" fillId="0" borderId="31" xfId="0" applyFont="1" applyBorder="1" applyAlignment="1">
      <alignment horizontal="center"/>
    </xf>
    <xf numFmtId="0" fontId="1" fillId="2" borderId="32" xfId="0" applyFont="1" applyFill="1" applyBorder="1" applyAlignment="1">
      <alignment horizontal="center" vertical="center"/>
    </xf>
    <xf numFmtId="9" fontId="3" fillId="0" borderId="31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/>
    </xf>
    <xf numFmtId="9" fontId="3" fillId="0" borderId="28" xfId="0" applyNumberFormat="1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9" fontId="3" fillId="0" borderId="32" xfId="0" applyNumberFormat="1" applyFont="1" applyFill="1" applyBorder="1" applyAlignment="1">
      <alignment horizontal="center" vertical="top"/>
    </xf>
    <xf numFmtId="9" fontId="3" fillId="0" borderId="31" xfId="0" applyNumberFormat="1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center"/>
    </xf>
    <xf numFmtId="9" fontId="3" fillId="3" borderId="35" xfId="0" applyNumberFormat="1" applyFont="1" applyFill="1" applyBorder="1" applyAlignment="1">
      <alignment horizontal="center"/>
    </xf>
    <xf numFmtId="9" fontId="3" fillId="3" borderId="12" xfId="0" applyNumberFormat="1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 vertical="top"/>
    </xf>
    <xf numFmtId="9" fontId="3" fillId="0" borderId="3" xfId="0" applyNumberFormat="1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9" fontId="3" fillId="0" borderId="34" xfId="0" applyNumberFormat="1" applyFont="1" applyFill="1" applyBorder="1" applyAlignment="1">
      <alignment horizontal="center" vertical="top"/>
    </xf>
    <xf numFmtId="0" fontId="1" fillId="3" borderId="36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9" fontId="3" fillId="0" borderId="33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9" fontId="3" fillId="0" borderId="0" xfId="0" applyNumberFormat="1" applyFont="1" applyAlignment="1">
      <alignment/>
    </xf>
    <xf numFmtId="0" fontId="1" fillId="2" borderId="37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9" fontId="3" fillId="0" borderId="33" xfId="0" applyNumberFormat="1" applyFont="1" applyFill="1" applyBorder="1" applyAlignment="1">
      <alignment horizontal="center" vertical="top"/>
    </xf>
    <xf numFmtId="9" fontId="3" fillId="0" borderId="7" xfId="0" applyNumberFormat="1" applyFont="1" applyFill="1" applyBorder="1" applyAlignment="1">
      <alignment horizontal="center" vertical="top"/>
    </xf>
    <xf numFmtId="9" fontId="3" fillId="0" borderId="35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8" xfId="0" applyFont="1" applyFill="1" applyBorder="1" applyAlignment="1">
      <alignment vertical="top"/>
    </xf>
    <xf numFmtId="0" fontId="1" fillId="3" borderId="3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9" fontId="1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9" fontId="3" fillId="0" borderId="27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26</xdr:row>
      <xdr:rowOff>0</xdr:rowOff>
    </xdr:from>
    <xdr:to>
      <xdr:col>6</xdr:col>
      <xdr:colOff>666750</xdr:colOff>
      <xdr:row>26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14675" y="4457700"/>
          <a:ext cx="350520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AGE ANALYSIS - AVERAGES COMPARISON</a:t>
          </a:r>
        </a:p>
      </xdr:txBody>
    </xdr:sp>
    <xdr:clientData/>
  </xdr:twoCellAnchor>
  <xdr:twoCellAnchor editAs="oneCell">
    <xdr:from>
      <xdr:col>0</xdr:col>
      <xdr:colOff>0</xdr:colOff>
      <xdr:row>56</xdr:row>
      <xdr:rowOff>47625</xdr:rowOff>
    </xdr:from>
    <xdr:to>
      <xdr:col>0</xdr:col>
      <xdr:colOff>1676400</xdr:colOff>
      <xdr:row>60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48825"/>
          <a:ext cx="1676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2066925</xdr:colOff>
      <xdr:row>4</xdr:row>
      <xdr:rowOff>152400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47625</xdr:rowOff>
    </xdr:from>
    <xdr:to>
      <xdr:col>0</xdr:col>
      <xdr:colOff>2066925</xdr:colOff>
      <xdr:row>31</xdr:row>
      <xdr:rowOff>152400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66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="95" zoomScaleNormal="95" workbookViewId="0" topLeftCell="B7">
      <selection activeCell="J32" sqref="J32"/>
    </sheetView>
  </sheetViews>
  <sheetFormatPr defaultColWidth="9.140625" defaultRowHeight="12.75"/>
  <cols>
    <col min="1" max="1" width="35.7109375" style="1" customWidth="1"/>
    <col min="2" max="9" width="10.7109375" style="1" customWidth="1"/>
    <col min="10" max="10" width="12.8515625" style="1" customWidth="1"/>
  </cols>
  <sheetData>
    <row r="1" ht="13.5" customHeight="1">
      <c r="E1" s="30" t="s">
        <v>24</v>
      </c>
    </row>
    <row r="2" ht="13.5" customHeight="1"/>
    <row r="3" ht="13.5" customHeight="1">
      <c r="E3" s="30" t="s">
        <v>25</v>
      </c>
    </row>
    <row r="4" ht="13.5" customHeight="1">
      <c r="E4" s="31" t="s">
        <v>80</v>
      </c>
    </row>
    <row r="5" spans="2:8" ht="13.5" customHeight="1">
      <c r="B5" s="29"/>
      <c r="C5" s="29"/>
      <c r="D5" s="29"/>
      <c r="E5" s="29"/>
      <c r="F5" s="29"/>
      <c r="G5" s="29"/>
      <c r="H5" s="29"/>
    </row>
    <row r="6" spans="2:8" ht="13.5" customHeight="1" thickBot="1">
      <c r="B6" s="29"/>
      <c r="C6" s="29"/>
      <c r="D6" s="29"/>
      <c r="E6" s="29"/>
      <c r="F6" s="29"/>
      <c r="G6" s="29"/>
      <c r="H6" s="29"/>
    </row>
    <row r="7" spans="1:10" s="2" customFormat="1" ht="13.5" customHeight="1" thickBot="1">
      <c r="A7" s="32" t="s">
        <v>2</v>
      </c>
      <c r="B7" s="7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9" t="s">
        <v>3</v>
      </c>
    </row>
    <row r="8" spans="1:10" s="4" customFormat="1" ht="10.5" customHeight="1">
      <c r="A8" s="11"/>
      <c r="B8" s="95">
        <v>10</v>
      </c>
      <c r="C8" s="108">
        <v>1</v>
      </c>
      <c r="D8" s="108">
        <v>1</v>
      </c>
      <c r="E8" s="108">
        <v>1</v>
      </c>
      <c r="F8" s="108">
        <v>0</v>
      </c>
      <c r="G8" s="108">
        <v>1</v>
      </c>
      <c r="H8" s="108">
        <v>3</v>
      </c>
      <c r="I8" s="108">
        <v>4</v>
      </c>
      <c r="J8" s="21">
        <f>SUM(B8:I8)</f>
        <v>21</v>
      </c>
    </row>
    <row r="9" spans="1:11" s="5" customFormat="1" ht="10.5" customHeight="1" thickBot="1">
      <c r="A9" s="13"/>
      <c r="B9" s="85">
        <v>0.47</v>
      </c>
      <c r="C9" s="14">
        <f aca="true" t="shared" si="0" ref="C9:I9">C8/$J8</f>
        <v>0.047619047619047616</v>
      </c>
      <c r="D9" s="14">
        <f t="shared" si="0"/>
        <v>0.047619047619047616</v>
      </c>
      <c r="E9" s="14">
        <f t="shared" si="0"/>
        <v>0.047619047619047616</v>
      </c>
      <c r="F9" s="14">
        <f t="shared" si="0"/>
        <v>0</v>
      </c>
      <c r="G9" s="14">
        <f t="shared" si="0"/>
        <v>0.047619047619047616</v>
      </c>
      <c r="H9" s="14">
        <f t="shared" si="0"/>
        <v>0.14285714285714285</v>
      </c>
      <c r="I9" s="94">
        <f t="shared" si="0"/>
        <v>0.19047619047619047</v>
      </c>
      <c r="J9" s="22"/>
      <c r="K9" s="128"/>
    </row>
    <row r="10" spans="1:10" s="12" customFormat="1" ht="13.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3.5" customHeight="1" thickBot="1">
      <c r="A11" s="86" t="s">
        <v>23</v>
      </c>
      <c r="B11" s="7" t="s">
        <v>46</v>
      </c>
      <c r="C11" s="8" t="s">
        <v>47</v>
      </c>
      <c r="D11" s="8" t="s">
        <v>48</v>
      </c>
      <c r="E11" s="8" t="s">
        <v>49</v>
      </c>
      <c r="F11" s="8" t="s">
        <v>50</v>
      </c>
      <c r="G11" s="8" t="s">
        <v>54</v>
      </c>
      <c r="H11" s="8" t="s">
        <v>52</v>
      </c>
      <c r="I11" s="8" t="s">
        <v>53</v>
      </c>
      <c r="J11" s="9" t="s">
        <v>3</v>
      </c>
    </row>
    <row r="12" spans="1:10" s="4" customFormat="1" ht="10.5" customHeight="1">
      <c r="A12" s="11"/>
      <c r="B12" s="95">
        <v>318</v>
      </c>
      <c r="C12" s="121">
        <v>230</v>
      </c>
      <c r="D12" s="121">
        <v>168</v>
      </c>
      <c r="E12" s="121">
        <v>32</v>
      </c>
      <c r="F12" s="121">
        <v>13</v>
      </c>
      <c r="G12" s="121">
        <v>1</v>
      </c>
      <c r="H12" s="121">
        <v>3</v>
      </c>
      <c r="I12" s="122">
        <v>7</v>
      </c>
      <c r="J12" s="69">
        <f>SUM(B12:I12)</f>
        <v>772</v>
      </c>
    </row>
    <row r="13" spans="1:11" s="6" customFormat="1" ht="10.5" customHeight="1" thickBot="1">
      <c r="A13" s="87"/>
      <c r="B13" s="85">
        <f aca="true" t="shared" si="1" ref="B13:I13">B12/$J12</f>
        <v>0.4119170984455959</v>
      </c>
      <c r="C13" s="14">
        <f t="shared" si="1"/>
        <v>0.2979274611398964</v>
      </c>
      <c r="D13" s="14">
        <f t="shared" si="1"/>
        <v>0.21761658031088082</v>
      </c>
      <c r="E13" s="14">
        <f t="shared" si="1"/>
        <v>0.04145077720207254</v>
      </c>
      <c r="F13" s="14">
        <f t="shared" si="1"/>
        <v>0.01683937823834197</v>
      </c>
      <c r="G13" s="14">
        <f t="shared" si="1"/>
        <v>0.0012953367875647669</v>
      </c>
      <c r="H13" s="14">
        <f t="shared" si="1"/>
        <v>0.0038860103626943004</v>
      </c>
      <c r="I13" s="14">
        <f t="shared" si="1"/>
        <v>0.009067357512953367</v>
      </c>
      <c r="J13" s="22"/>
      <c r="K13" s="128"/>
    </row>
    <row r="14" spans="1:10" s="12" customFormat="1" ht="13.5" customHeight="1" thickBot="1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s="2" customFormat="1" ht="13.5" customHeight="1" thickBot="1">
      <c r="A15" s="32" t="s">
        <v>4</v>
      </c>
      <c r="B15" s="7" t="s">
        <v>46</v>
      </c>
      <c r="C15" s="8" t="s">
        <v>47</v>
      </c>
      <c r="D15" s="8" t="s">
        <v>48</v>
      </c>
      <c r="E15" s="8" t="s">
        <v>49</v>
      </c>
      <c r="F15" s="8" t="s">
        <v>50</v>
      </c>
      <c r="G15" s="8" t="s">
        <v>51</v>
      </c>
      <c r="H15" s="8" t="s">
        <v>52</v>
      </c>
      <c r="I15" s="8" t="s">
        <v>53</v>
      </c>
      <c r="J15" s="9" t="s">
        <v>3</v>
      </c>
    </row>
    <row r="16" spans="1:11" s="150" customFormat="1" ht="10.5" customHeight="1">
      <c r="A16" s="11" t="s">
        <v>37</v>
      </c>
      <c r="B16" s="147">
        <v>1</v>
      </c>
      <c r="C16" s="148"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9">
        <v>0</v>
      </c>
      <c r="J16" s="98">
        <f>SUM(B16:I16)</f>
        <v>1</v>
      </c>
      <c r="K16" s="68"/>
    </row>
    <row r="17" spans="1:11" s="4" customFormat="1" ht="10.5" customHeight="1">
      <c r="A17" s="11" t="s">
        <v>27</v>
      </c>
      <c r="B17" s="112">
        <v>0</v>
      </c>
      <c r="C17" s="113">
        <v>1</v>
      </c>
      <c r="D17" s="113">
        <v>1</v>
      </c>
      <c r="E17" s="113">
        <v>0</v>
      </c>
      <c r="F17" s="113">
        <v>0</v>
      </c>
      <c r="G17" s="113">
        <v>0</v>
      </c>
      <c r="H17" s="113">
        <v>0</v>
      </c>
      <c r="I17" s="114">
        <v>0</v>
      </c>
      <c r="J17" s="34">
        <f aca="true" t="shared" si="2" ref="J17:J23">SUM(B17:I17)</f>
        <v>2</v>
      </c>
      <c r="K17"/>
    </row>
    <row r="18" spans="1:11" s="4" customFormat="1" ht="10.5" customHeight="1">
      <c r="A18" s="11" t="s">
        <v>86</v>
      </c>
      <c r="B18" s="112">
        <v>14</v>
      </c>
      <c r="C18" s="143">
        <v>4</v>
      </c>
      <c r="D18" s="143">
        <v>3</v>
      </c>
      <c r="E18" s="143">
        <v>0</v>
      </c>
      <c r="F18" s="143">
        <v>0</v>
      </c>
      <c r="G18" s="143">
        <v>0</v>
      </c>
      <c r="H18" s="143">
        <v>0</v>
      </c>
      <c r="I18" s="143">
        <v>0</v>
      </c>
      <c r="J18" s="34">
        <f t="shared" si="2"/>
        <v>21</v>
      </c>
      <c r="K18"/>
    </row>
    <row r="19" spans="1:11" s="4" customFormat="1" ht="10.5" customHeight="1">
      <c r="A19" s="11" t="s">
        <v>28</v>
      </c>
      <c r="B19" s="112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4">
        <v>0</v>
      </c>
      <c r="J19" s="34">
        <f t="shared" si="2"/>
        <v>0</v>
      </c>
      <c r="K19"/>
    </row>
    <row r="20" spans="1:11" s="4" customFormat="1" ht="10.5" customHeight="1">
      <c r="A20" s="11" t="s">
        <v>71</v>
      </c>
      <c r="B20" s="112">
        <v>0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4">
        <v>0</v>
      </c>
      <c r="J20" s="34">
        <f t="shared" si="2"/>
        <v>0</v>
      </c>
      <c r="K20"/>
    </row>
    <row r="21" spans="1:11" s="4" customFormat="1" ht="10.5" customHeight="1">
      <c r="A21" s="11" t="s">
        <v>29</v>
      </c>
      <c r="B21" s="112">
        <v>163</v>
      </c>
      <c r="C21" s="113">
        <v>10</v>
      </c>
      <c r="D21" s="113">
        <v>2</v>
      </c>
      <c r="E21" s="113">
        <v>0</v>
      </c>
      <c r="F21" s="113">
        <v>1</v>
      </c>
      <c r="G21" s="113">
        <v>0</v>
      </c>
      <c r="H21" s="113">
        <v>0</v>
      </c>
      <c r="I21" s="114">
        <v>0</v>
      </c>
      <c r="J21" s="34">
        <f t="shared" si="2"/>
        <v>176</v>
      </c>
      <c r="K21"/>
    </row>
    <row r="22" spans="1:11" s="4" customFormat="1" ht="10.5" customHeight="1">
      <c r="A22" s="11" t="s">
        <v>30</v>
      </c>
      <c r="B22" s="112">
        <v>19</v>
      </c>
      <c r="C22" s="113">
        <v>7</v>
      </c>
      <c r="D22" s="113">
        <v>1</v>
      </c>
      <c r="E22" s="113">
        <v>1</v>
      </c>
      <c r="F22" s="113">
        <v>1</v>
      </c>
      <c r="G22" s="113">
        <v>0</v>
      </c>
      <c r="H22" s="113">
        <v>0</v>
      </c>
      <c r="I22" s="114">
        <v>0</v>
      </c>
      <c r="J22" s="34">
        <f t="shared" si="2"/>
        <v>29</v>
      </c>
      <c r="K22"/>
    </row>
    <row r="23" spans="1:11" s="4" customFormat="1" ht="10.5" customHeight="1">
      <c r="A23" s="82" t="s">
        <v>36</v>
      </c>
      <c r="B23" s="123">
        <v>0</v>
      </c>
      <c r="C23" s="144">
        <v>0</v>
      </c>
      <c r="D23" s="144">
        <v>0</v>
      </c>
      <c r="E23" s="144">
        <v>0</v>
      </c>
      <c r="F23" s="144">
        <v>0</v>
      </c>
      <c r="G23" s="144">
        <v>0</v>
      </c>
      <c r="H23" s="144">
        <v>0</v>
      </c>
      <c r="I23" s="145">
        <v>0</v>
      </c>
      <c r="J23" s="34">
        <f t="shared" si="2"/>
        <v>0</v>
      </c>
      <c r="K23"/>
    </row>
    <row r="24" spans="1:10" s="4" customFormat="1" ht="10.5" customHeight="1">
      <c r="A24" s="84" t="s">
        <v>5</v>
      </c>
      <c r="B24" s="90">
        <f>SUM(B16:B23)</f>
        <v>197</v>
      </c>
      <c r="C24" s="15">
        <f aca="true" t="shared" si="3" ref="C24:I24">SUM(C16:C23)</f>
        <v>22</v>
      </c>
      <c r="D24" s="15">
        <f t="shared" si="3"/>
        <v>7</v>
      </c>
      <c r="E24" s="15">
        <f t="shared" si="3"/>
        <v>1</v>
      </c>
      <c r="F24" s="15">
        <f t="shared" si="3"/>
        <v>2</v>
      </c>
      <c r="G24" s="15">
        <f t="shared" si="3"/>
        <v>0</v>
      </c>
      <c r="H24" s="15">
        <f t="shared" si="3"/>
        <v>0</v>
      </c>
      <c r="I24" s="104">
        <f t="shared" si="3"/>
        <v>0</v>
      </c>
      <c r="J24" s="72">
        <f>SUM(J16:J23)</f>
        <v>229</v>
      </c>
    </row>
    <row r="25" spans="1:11" s="6" customFormat="1" ht="10.5" customHeight="1">
      <c r="A25" s="3"/>
      <c r="B25" s="126">
        <f aca="true" t="shared" si="4" ref="B25:I25">B24/$J24</f>
        <v>0.8602620087336245</v>
      </c>
      <c r="C25" s="16">
        <f t="shared" si="4"/>
        <v>0.09606986899563319</v>
      </c>
      <c r="D25" s="16">
        <f t="shared" si="4"/>
        <v>0.03056768558951965</v>
      </c>
      <c r="E25" s="16">
        <f t="shared" si="4"/>
        <v>0.004366812227074236</v>
      </c>
      <c r="F25" s="16">
        <f t="shared" si="4"/>
        <v>0.008733624454148471</v>
      </c>
      <c r="G25" s="16">
        <f t="shared" si="4"/>
        <v>0</v>
      </c>
      <c r="H25" s="16">
        <f t="shared" si="4"/>
        <v>0</v>
      </c>
      <c r="I25" s="146">
        <f t="shared" si="4"/>
        <v>0</v>
      </c>
      <c r="J25" s="80"/>
      <c r="K25" s="128"/>
    </row>
    <row r="26" spans="1:11" s="4" customFormat="1" ht="10.5" customHeight="1">
      <c r="A26" s="11" t="s">
        <v>16</v>
      </c>
      <c r="B26" s="112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114">
        <v>2</v>
      </c>
      <c r="J26" s="34">
        <f>SUM(B26:I26)</f>
        <v>2</v>
      </c>
      <c r="K26"/>
    </row>
    <row r="27" spans="1:11" s="4" customFormat="1" ht="10.5" customHeight="1">
      <c r="A27" s="11" t="s">
        <v>71</v>
      </c>
      <c r="B27" s="89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03">
        <v>0</v>
      </c>
      <c r="J27" s="34">
        <f>SUM(B27:I27)</f>
        <v>0</v>
      </c>
      <c r="K27"/>
    </row>
    <row r="28" spans="1:11" s="4" customFormat="1" ht="10.5" customHeight="1">
      <c r="A28" s="11" t="s">
        <v>29</v>
      </c>
      <c r="B28" s="127">
        <v>21</v>
      </c>
      <c r="C28" s="124">
        <v>2</v>
      </c>
      <c r="D28" s="124">
        <v>0</v>
      </c>
      <c r="E28" s="124">
        <v>0</v>
      </c>
      <c r="F28" s="124">
        <v>1</v>
      </c>
      <c r="G28" s="124">
        <v>0</v>
      </c>
      <c r="H28" s="124">
        <v>0</v>
      </c>
      <c r="I28" s="125">
        <v>0</v>
      </c>
      <c r="J28" s="34">
        <f>SUM(B28:I28)</f>
        <v>24</v>
      </c>
      <c r="K28"/>
    </row>
    <row r="29" spans="1:10" s="4" customFormat="1" ht="10.5" customHeight="1">
      <c r="A29" s="84" t="s">
        <v>14</v>
      </c>
      <c r="B29" s="90">
        <f aca="true" t="shared" si="5" ref="B29:J29">SUM(B26:B28)</f>
        <v>21</v>
      </c>
      <c r="C29" s="15">
        <f t="shared" si="5"/>
        <v>2</v>
      </c>
      <c r="D29" s="15">
        <f t="shared" si="5"/>
        <v>0</v>
      </c>
      <c r="E29" s="15">
        <f t="shared" si="5"/>
        <v>0</v>
      </c>
      <c r="F29" s="15">
        <f t="shared" si="5"/>
        <v>1</v>
      </c>
      <c r="G29" s="15">
        <f t="shared" si="5"/>
        <v>0</v>
      </c>
      <c r="H29" s="15">
        <f t="shared" si="5"/>
        <v>0</v>
      </c>
      <c r="I29" s="15">
        <f t="shared" si="5"/>
        <v>2</v>
      </c>
      <c r="J29" s="35">
        <f t="shared" si="5"/>
        <v>26</v>
      </c>
    </row>
    <row r="30" spans="1:11" s="6" customFormat="1" ht="10.5" customHeight="1">
      <c r="A30" s="3"/>
      <c r="B30" s="91">
        <v>0.8</v>
      </c>
      <c r="C30" s="16">
        <f aca="true" t="shared" si="6" ref="C30:I30">C29/$J29</f>
        <v>0.07692307692307693</v>
      </c>
      <c r="D30" s="16">
        <f t="shared" si="6"/>
        <v>0</v>
      </c>
      <c r="E30" s="16">
        <f t="shared" si="6"/>
        <v>0</v>
      </c>
      <c r="F30" s="16">
        <f t="shared" si="6"/>
        <v>0.038461538461538464</v>
      </c>
      <c r="G30" s="16">
        <f t="shared" si="6"/>
        <v>0</v>
      </c>
      <c r="H30" s="16">
        <f t="shared" si="6"/>
        <v>0</v>
      </c>
      <c r="I30" s="16">
        <f t="shared" si="6"/>
        <v>0.07692307692307693</v>
      </c>
      <c r="J30" s="77"/>
      <c r="K30" s="128"/>
    </row>
    <row r="31" spans="1:10" s="4" customFormat="1" ht="10.5" customHeight="1" thickBot="1">
      <c r="A31" s="88" t="s">
        <v>6</v>
      </c>
      <c r="B31" s="92">
        <f aca="true" t="shared" si="7" ref="B31:J31">B29+B24</f>
        <v>218</v>
      </c>
      <c r="C31" s="17">
        <f t="shared" si="7"/>
        <v>24</v>
      </c>
      <c r="D31" s="17">
        <f t="shared" si="7"/>
        <v>7</v>
      </c>
      <c r="E31" s="17">
        <f t="shared" si="7"/>
        <v>1</v>
      </c>
      <c r="F31" s="17">
        <f t="shared" si="7"/>
        <v>3</v>
      </c>
      <c r="G31" s="17">
        <f t="shared" si="7"/>
        <v>0</v>
      </c>
      <c r="H31" s="17">
        <f t="shared" si="7"/>
        <v>0</v>
      </c>
      <c r="I31" s="17">
        <f t="shared" si="7"/>
        <v>2</v>
      </c>
      <c r="J31" s="20">
        <f t="shared" si="7"/>
        <v>255</v>
      </c>
    </row>
    <row r="32" spans="1:11" s="6" customFormat="1" ht="10.5" customHeight="1" thickBot="1">
      <c r="A32" s="87"/>
      <c r="B32" s="93">
        <v>0.86</v>
      </c>
      <c r="C32" s="18">
        <f aca="true" t="shared" si="8" ref="C32:I32">C31/$J31</f>
        <v>0.09411764705882353</v>
      </c>
      <c r="D32" s="18">
        <f t="shared" si="8"/>
        <v>0.027450980392156862</v>
      </c>
      <c r="E32" s="18">
        <f t="shared" si="8"/>
        <v>0.00392156862745098</v>
      </c>
      <c r="F32" s="18">
        <f t="shared" si="8"/>
        <v>0.011764705882352941</v>
      </c>
      <c r="G32" s="18">
        <f t="shared" si="8"/>
        <v>0</v>
      </c>
      <c r="H32" s="18">
        <f t="shared" si="8"/>
        <v>0</v>
      </c>
      <c r="I32" s="18">
        <f t="shared" si="8"/>
        <v>0.00784313725490196</v>
      </c>
      <c r="J32" s="19"/>
      <c r="K32" s="128"/>
    </row>
    <row r="33" spans="1:10" s="12" customFormat="1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ht="13.5" customHeight="1"/>
    <row r="35" ht="13.5" customHeight="1"/>
    <row r="36" ht="13.5" customHeight="1"/>
    <row r="37" ht="13.5" customHeight="1"/>
    <row r="38" spans="1:2" ht="13.5" customHeight="1">
      <c r="A38"/>
      <c r="B38"/>
    </row>
    <row r="39" spans="1:2" ht="13.5" customHeight="1">
      <c r="A39"/>
      <c r="B39"/>
    </row>
    <row r="40" spans="1:2" ht="12.75">
      <c r="A40" s="68"/>
      <c r="B40" s="67"/>
    </row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30/04/2006).
Data Collected and Collated by Mitts Ltd.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="95" zoomScaleNormal="95" workbookViewId="0" topLeftCell="A4">
      <selection activeCell="C29" sqref="C29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24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25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80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13</v>
      </c>
      <c r="B7" s="7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54</v>
      </c>
      <c r="H7" s="8" t="s">
        <v>52</v>
      </c>
      <c r="I7" s="8" t="s">
        <v>53</v>
      </c>
      <c r="J7" s="9" t="s">
        <v>3</v>
      </c>
    </row>
    <row r="8" spans="1:11" s="4" customFormat="1" ht="10.5" customHeight="1">
      <c r="A8" s="11" t="s">
        <v>37</v>
      </c>
      <c r="B8" s="109">
        <v>0</v>
      </c>
      <c r="C8" s="110">
        <v>0</v>
      </c>
      <c r="D8" s="110">
        <v>0</v>
      </c>
      <c r="E8" s="110">
        <v>1</v>
      </c>
      <c r="F8" s="110">
        <v>0</v>
      </c>
      <c r="G8" s="110">
        <v>0</v>
      </c>
      <c r="H8" s="110">
        <v>0</v>
      </c>
      <c r="I8" s="111">
        <v>0</v>
      </c>
      <c r="J8" s="98">
        <f>SUM(B8:I8)</f>
        <v>1</v>
      </c>
      <c r="K8"/>
    </row>
    <row r="9" spans="1:11" s="4" customFormat="1" ht="10.5" customHeight="1">
      <c r="A9" s="11" t="s">
        <v>39</v>
      </c>
      <c r="B9" s="112">
        <v>77</v>
      </c>
      <c r="C9" s="113">
        <v>45</v>
      </c>
      <c r="D9" s="113">
        <v>74</v>
      </c>
      <c r="E9" s="113">
        <v>54</v>
      </c>
      <c r="F9" s="113">
        <v>16</v>
      </c>
      <c r="G9" s="113">
        <v>59</v>
      </c>
      <c r="H9" s="113">
        <v>103</v>
      </c>
      <c r="I9" s="114">
        <v>113</v>
      </c>
      <c r="J9" s="73">
        <f>SUM(B9:I9)</f>
        <v>541</v>
      </c>
      <c r="K9"/>
    </row>
    <row r="10" spans="1:11" s="4" customFormat="1" ht="10.5" customHeight="1">
      <c r="A10" s="11" t="s">
        <v>78</v>
      </c>
      <c r="B10" s="112">
        <v>264</v>
      </c>
      <c r="C10" s="113">
        <v>83</v>
      </c>
      <c r="D10" s="113">
        <v>54</v>
      </c>
      <c r="E10" s="113">
        <v>27</v>
      </c>
      <c r="F10" s="113">
        <v>11</v>
      </c>
      <c r="G10" s="113">
        <v>50</v>
      </c>
      <c r="H10" s="113">
        <v>4</v>
      </c>
      <c r="I10" s="114">
        <v>60</v>
      </c>
      <c r="J10" s="73">
        <f>SUM(B10:I10)</f>
        <v>553</v>
      </c>
      <c r="K10"/>
    </row>
    <row r="11" spans="1:11" s="4" customFormat="1" ht="10.5" customHeight="1">
      <c r="A11" s="11" t="s">
        <v>7</v>
      </c>
      <c r="B11" s="112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4">
        <v>3</v>
      </c>
      <c r="J11" s="73">
        <f aca="true" t="shared" si="0" ref="J11:J21">SUM(B11:I11)</f>
        <v>3</v>
      </c>
      <c r="K11"/>
    </row>
    <row r="12" spans="1:11" s="4" customFormat="1" ht="10.5" customHeight="1">
      <c r="A12" s="11" t="s">
        <v>8</v>
      </c>
      <c r="B12" s="112">
        <v>159</v>
      </c>
      <c r="C12" s="113">
        <v>82</v>
      </c>
      <c r="D12" s="113">
        <v>38</v>
      </c>
      <c r="E12" s="113">
        <v>36</v>
      </c>
      <c r="F12" s="113">
        <v>9</v>
      </c>
      <c r="G12" s="113">
        <v>25</v>
      </c>
      <c r="H12" s="113">
        <v>45</v>
      </c>
      <c r="I12" s="114">
        <v>80</v>
      </c>
      <c r="J12" s="73">
        <f t="shared" si="0"/>
        <v>474</v>
      </c>
      <c r="K12"/>
    </row>
    <row r="13" spans="1:11" s="4" customFormat="1" ht="10.5" customHeight="1">
      <c r="A13" s="11" t="s">
        <v>0</v>
      </c>
      <c r="B13" s="112">
        <v>101</v>
      </c>
      <c r="C13" s="113">
        <v>140</v>
      </c>
      <c r="D13" s="113">
        <v>92</v>
      </c>
      <c r="E13" s="113">
        <v>42</v>
      </c>
      <c r="F13" s="113">
        <v>12</v>
      </c>
      <c r="G13" s="113">
        <v>22</v>
      </c>
      <c r="H13" s="113">
        <v>29</v>
      </c>
      <c r="I13" s="114">
        <v>88</v>
      </c>
      <c r="J13" s="73">
        <f t="shared" si="0"/>
        <v>526</v>
      </c>
      <c r="K13"/>
    </row>
    <row r="14" spans="1:11" s="4" customFormat="1" ht="10.5" customHeight="1">
      <c r="A14" s="11" t="s">
        <v>9</v>
      </c>
      <c r="B14" s="112">
        <v>13</v>
      </c>
      <c r="C14" s="113">
        <v>9</v>
      </c>
      <c r="D14" s="113">
        <v>17</v>
      </c>
      <c r="E14" s="113">
        <v>9</v>
      </c>
      <c r="F14" s="113">
        <v>9</v>
      </c>
      <c r="G14" s="113">
        <v>42</v>
      </c>
      <c r="H14" s="113">
        <v>93</v>
      </c>
      <c r="I14" s="114">
        <v>83</v>
      </c>
      <c r="J14" s="73">
        <f t="shared" si="0"/>
        <v>275</v>
      </c>
      <c r="K14"/>
    </row>
    <row r="15" spans="1:11" s="4" customFormat="1" ht="10.5" customHeight="1">
      <c r="A15" s="82" t="s">
        <v>35</v>
      </c>
      <c r="B15" s="112">
        <v>5</v>
      </c>
      <c r="C15" s="113">
        <v>1</v>
      </c>
      <c r="D15" s="113">
        <v>22</v>
      </c>
      <c r="E15" s="113">
        <v>2</v>
      </c>
      <c r="F15" s="113">
        <v>104</v>
      </c>
      <c r="G15" s="113">
        <v>117</v>
      </c>
      <c r="H15" s="113">
        <v>17</v>
      </c>
      <c r="I15" s="114">
        <v>16</v>
      </c>
      <c r="J15" s="73">
        <f t="shared" si="0"/>
        <v>284</v>
      </c>
      <c r="K15"/>
    </row>
    <row r="16" spans="1:11" s="4" customFormat="1" ht="10.5" customHeight="1">
      <c r="A16" s="81" t="s">
        <v>10</v>
      </c>
      <c r="B16" s="112">
        <v>168</v>
      </c>
      <c r="C16" s="113">
        <v>102</v>
      </c>
      <c r="D16" s="113">
        <v>77</v>
      </c>
      <c r="E16" s="113">
        <v>62</v>
      </c>
      <c r="F16" s="113">
        <v>21</v>
      </c>
      <c r="G16" s="113">
        <v>113</v>
      </c>
      <c r="H16" s="113">
        <v>189</v>
      </c>
      <c r="I16" s="114">
        <v>95</v>
      </c>
      <c r="J16" s="73">
        <f t="shared" si="0"/>
        <v>827</v>
      </c>
      <c r="K16"/>
    </row>
    <row r="17" spans="1:11" s="4" customFormat="1" ht="10.5" customHeight="1">
      <c r="A17" s="81" t="s">
        <v>31</v>
      </c>
      <c r="B17" s="112">
        <v>184</v>
      </c>
      <c r="C17" s="113">
        <v>147</v>
      </c>
      <c r="D17" s="113">
        <v>73</v>
      </c>
      <c r="E17" s="113">
        <v>40</v>
      </c>
      <c r="F17" s="113">
        <v>16</v>
      </c>
      <c r="G17" s="113">
        <v>14</v>
      </c>
      <c r="H17" s="113">
        <v>6</v>
      </c>
      <c r="I17" s="114">
        <v>95</v>
      </c>
      <c r="J17" s="73">
        <f t="shared" si="0"/>
        <v>575</v>
      </c>
      <c r="K17"/>
    </row>
    <row r="18" spans="1:11" s="4" customFormat="1" ht="10.5" customHeight="1">
      <c r="A18" s="81" t="s">
        <v>32</v>
      </c>
      <c r="B18" s="112">
        <v>2</v>
      </c>
      <c r="C18" s="113">
        <v>0</v>
      </c>
      <c r="D18" s="113">
        <v>1</v>
      </c>
      <c r="E18" s="113">
        <v>0</v>
      </c>
      <c r="F18" s="113">
        <v>0</v>
      </c>
      <c r="G18" s="113">
        <v>0</v>
      </c>
      <c r="H18" s="113">
        <v>0</v>
      </c>
      <c r="I18" s="114">
        <v>2</v>
      </c>
      <c r="J18" s="73">
        <f t="shared" si="0"/>
        <v>5</v>
      </c>
      <c r="K18"/>
    </row>
    <row r="19" spans="1:11" s="4" customFormat="1" ht="10.5" customHeight="1">
      <c r="A19" s="81" t="s">
        <v>29</v>
      </c>
      <c r="B19" s="112">
        <v>2</v>
      </c>
      <c r="C19" s="113">
        <v>0</v>
      </c>
      <c r="D19" s="113">
        <v>0</v>
      </c>
      <c r="E19" s="113">
        <v>0</v>
      </c>
      <c r="F19" s="113">
        <v>0</v>
      </c>
      <c r="G19" s="113">
        <v>4</v>
      </c>
      <c r="H19" s="113">
        <v>14</v>
      </c>
      <c r="I19" s="114">
        <v>37</v>
      </c>
      <c r="J19" s="73">
        <f t="shared" si="0"/>
        <v>57</v>
      </c>
      <c r="K19"/>
    </row>
    <row r="20" spans="1:11" s="4" customFormat="1" ht="10.5" customHeight="1">
      <c r="A20" s="81" t="s">
        <v>30</v>
      </c>
      <c r="B20" s="112">
        <v>151</v>
      </c>
      <c r="C20" s="113">
        <v>82</v>
      </c>
      <c r="D20" s="113">
        <v>61</v>
      </c>
      <c r="E20" s="113">
        <v>41</v>
      </c>
      <c r="F20" s="113">
        <v>22</v>
      </c>
      <c r="G20" s="113">
        <v>33</v>
      </c>
      <c r="H20" s="113">
        <v>61</v>
      </c>
      <c r="I20" s="114">
        <v>81</v>
      </c>
      <c r="J20" s="73">
        <f t="shared" si="0"/>
        <v>532</v>
      </c>
      <c r="K20"/>
    </row>
    <row r="21" spans="1:11" s="4" customFormat="1" ht="10.5" customHeight="1">
      <c r="A21" s="81" t="s">
        <v>33</v>
      </c>
      <c r="B21" s="127">
        <v>16</v>
      </c>
      <c r="C21" s="124">
        <v>17</v>
      </c>
      <c r="D21" s="124">
        <v>12</v>
      </c>
      <c r="E21" s="124">
        <v>8</v>
      </c>
      <c r="F21" s="124">
        <v>9</v>
      </c>
      <c r="G21" s="124">
        <v>16</v>
      </c>
      <c r="H21" s="124">
        <v>1</v>
      </c>
      <c r="I21" s="125">
        <v>6</v>
      </c>
      <c r="J21" s="73">
        <f t="shared" si="0"/>
        <v>85</v>
      </c>
      <c r="K21"/>
    </row>
    <row r="22" spans="1:10" s="4" customFormat="1" ht="10.5" customHeight="1">
      <c r="A22" s="84" t="s">
        <v>5</v>
      </c>
      <c r="B22" s="129">
        <f>SUM(B8:B21)</f>
        <v>1142</v>
      </c>
      <c r="C22" s="130">
        <f aca="true" t="shared" si="1" ref="C22:J22">SUM(C8:C21)</f>
        <v>708</v>
      </c>
      <c r="D22" s="130">
        <f t="shared" si="1"/>
        <v>521</v>
      </c>
      <c r="E22" s="130">
        <f t="shared" si="1"/>
        <v>322</v>
      </c>
      <c r="F22" s="130">
        <f t="shared" si="1"/>
        <v>229</v>
      </c>
      <c r="G22" s="130">
        <f t="shared" si="1"/>
        <v>495</v>
      </c>
      <c r="H22" s="130">
        <f t="shared" si="1"/>
        <v>562</v>
      </c>
      <c r="I22" s="131">
        <f t="shared" si="1"/>
        <v>759</v>
      </c>
      <c r="J22" s="72">
        <f t="shared" si="1"/>
        <v>4738</v>
      </c>
    </row>
    <row r="23" spans="1:11" s="26" customFormat="1" ht="10.5" customHeight="1">
      <c r="A23" s="23"/>
      <c r="B23" s="132">
        <f aca="true" t="shared" si="2" ref="B23:I23">B22/$J22</f>
        <v>0.24102997045166738</v>
      </c>
      <c r="C23" s="133">
        <f t="shared" si="2"/>
        <v>0.1494301392992824</v>
      </c>
      <c r="D23" s="133">
        <f t="shared" si="2"/>
        <v>0.10996200928661883</v>
      </c>
      <c r="E23" s="133">
        <f t="shared" si="2"/>
        <v>0.06796116504854369</v>
      </c>
      <c r="F23" s="133">
        <f t="shared" si="2"/>
        <v>0.04833262980160405</v>
      </c>
      <c r="G23" s="133">
        <f t="shared" si="2"/>
        <v>0.1044744617982271</v>
      </c>
      <c r="H23" s="133">
        <f t="shared" si="2"/>
        <v>0.11861544955677501</v>
      </c>
      <c r="I23" s="134">
        <f t="shared" si="2"/>
        <v>0.16019417475728157</v>
      </c>
      <c r="J23" s="99"/>
      <c r="K23" s="57"/>
    </row>
    <row r="24" spans="1:11" s="4" customFormat="1" ht="10.5" customHeight="1">
      <c r="A24" s="11" t="s">
        <v>79</v>
      </c>
      <c r="B24" s="136">
        <v>50</v>
      </c>
      <c r="C24" s="135">
        <v>30</v>
      </c>
      <c r="D24" s="135">
        <v>28</v>
      </c>
      <c r="E24" s="135">
        <v>17</v>
      </c>
      <c r="F24" s="135">
        <v>12</v>
      </c>
      <c r="G24" s="135">
        <v>13</v>
      </c>
      <c r="H24" s="135">
        <v>35</v>
      </c>
      <c r="I24" s="137">
        <v>61</v>
      </c>
      <c r="J24" s="73">
        <f>SUM(B24:I24)</f>
        <v>246</v>
      </c>
      <c r="K24"/>
    </row>
    <row r="25" spans="1:11" s="4" customFormat="1" ht="10.5" customHeight="1">
      <c r="A25" s="11" t="s">
        <v>11</v>
      </c>
      <c r="B25" s="112">
        <v>6</v>
      </c>
      <c r="C25" s="113">
        <v>3</v>
      </c>
      <c r="D25" s="113">
        <v>5</v>
      </c>
      <c r="E25" s="113">
        <v>9</v>
      </c>
      <c r="F25" s="113">
        <v>4</v>
      </c>
      <c r="G25" s="113">
        <v>12</v>
      </c>
      <c r="H25" s="113">
        <v>15</v>
      </c>
      <c r="I25" s="114">
        <v>18</v>
      </c>
      <c r="J25" s="73">
        <f>SUM(B25:I25)</f>
        <v>72</v>
      </c>
      <c r="K25"/>
    </row>
    <row r="26" spans="1:11" s="4" customFormat="1" ht="10.5" customHeight="1">
      <c r="A26" s="11" t="s">
        <v>12</v>
      </c>
      <c r="B26" s="127">
        <v>102</v>
      </c>
      <c r="C26" s="124">
        <v>80</v>
      </c>
      <c r="D26" s="124">
        <v>73</v>
      </c>
      <c r="E26" s="124">
        <v>66</v>
      </c>
      <c r="F26" s="124">
        <v>47</v>
      </c>
      <c r="G26" s="124">
        <v>70</v>
      </c>
      <c r="H26" s="124">
        <v>120</v>
      </c>
      <c r="I26" s="125">
        <v>193</v>
      </c>
      <c r="J26" s="73">
        <f>SUM(B26:I26)</f>
        <v>751</v>
      </c>
      <c r="K26"/>
    </row>
    <row r="27" spans="1:10" s="4" customFormat="1" ht="10.5" customHeight="1">
      <c r="A27" s="84" t="s">
        <v>14</v>
      </c>
      <c r="B27" s="90">
        <f aca="true" t="shared" si="3" ref="B27:J27">SUM(B24:B26)</f>
        <v>158</v>
      </c>
      <c r="C27" s="15">
        <f t="shared" si="3"/>
        <v>113</v>
      </c>
      <c r="D27" s="15">
        <f t="shared" si="3"/>
        <v>106</v>
      </c>
      <c r="E27" s="15">
        <f t="shared" si="3"/>
        <v>92</v>
      </c>
      <c r="F27" s="15">
        <f t="shared" si="3"/>
        <v>63</v>
      </c>
      <c r="G27" s="15">
        <f t="shared" si="3"/>
        <v>95</v>
      </c>
      <c r="H27" s="15">
        <f t="shared" si="3"/>
        <v>170</v>
      </c>
      <c r="I27" s="104">
        <f t="shared" si="3"/>
        <v>272</v>
      </c>
      <c r="J27" s="72">
        <f t="shared" si="3"/>
        <v>1069</v>
      </c>
    </row>
    <row r="28" spans="1:11" s="26" customFormat="1" ht="10.5" customHeight="1">
      <c r="A28" s="23"/>
      <c r="B28" s="97">
        <f aca="true" t="shared" si="4" ref="B28:I28">B27/$J27</f>
        <v>0.14780168381665107</v>
      </c>
      <c r="C28" s="27">
        <v>0.1</v>
      </c>
      <c r="D28" s="27">
        <f t="shared" si="4"/>
        <v>0.09915809167446211</v>
      </c>
      <c r="E28" s="27">
        <f t="shared" si="4"/>
        <v>0.08606173994387278</v>
      </c>
      <c r="F28" s="27">
        <f t="shared" si="4"/>
        <v>0.05893358278765201</v>
      </c>
      <c r="G28" s="27">
        <f t="shared" si="4"/>
        <v>0.08886810102899906</v>
      </c>
      <c r="H28" s="27">
        <f t="shared" si="4"/>
        <v>0.15902712815715622</v>
      </c>
      <c r="I28" s="105">
        <f t="shared" si="4"/>
        <v>0.25444340505144997</v>
      </c>
      <c r="J28" s="100"/>
      <c r="K28" s="57"/>
    </row>
    <row r="29" spans="1:10" s="4" customFormat="1" ht="10.5" customHeight="1" thickBot="1">
      <c r="A29" s="88" t="s">
        <v>6</v>
      </c>
      <c r="B29" s="92">
        <f aca="true" t="shared" si="5" ref="B29:J29">B27+B22</f>
        <v>1300</v>
      </c>
      <c r="C29" s="17">
        <f t="shared" si="5"/>
        <v>821</v>
      </c>
      <c r="D29" s="17">
        <f t="shared" si="5"/>
        <v>627</v>
      </c>
      <c r="E29" s="17">
        <f t="shared" si="5"/>
        <v>414</v>
      </c>
      <c r="F29" s="17">
        <f t="shared" si="5"/>
        <v>292</v>
      </c>
      <c r="G29" s="17">
        <f t="shared" si="5"/>
        <v>590</v>
      </c>
      <c r="H29" s="17">
        <f t="shared" si="5"/>
        <v>732</v>
      </c>
      <c r="I29" s="101">
        <f t="shared" si="5"/>
        <v>1031</v>
      </c>
      <c r="J29" s="101">
        <f t="shared" si="5"/>
        <v>5807</v>
      </c>
    </row>
    <row r="30" spans="1:11" s="6" customFormat="1" ht="10.5" customHeight="1" thickBot="1">
      <c r="A30" s="87"/>
      <c r="B30" s="93">
        <f aca="true" t="shared" si="6" ref="B30:I30">B29/$J29</f>
        <v>0.2238677458240055</v>
      </c>
      <c r="C30" s="18">
        <f t="shared" si="6"/>
        <v>0.1413810917857758</v>
      </c>
      <c r="D30" s="18">
        <f t="shared" si="6"/>
        <v>0.10797313587050111</v>
      </c>
      <c r="E30" s="18">
        <f t="shared" si="6"/>
        <v>0.07129326674702945</v>
      </c>
      <c r="F30" s="18">
        <f t="shared" si="6"/>
        <v>0.05028413983123816</v>
      </c>
      <c r="G30" s="18">
        <f t="shared" si="6"/>
        <v>0.10160151541243327</v>
      </c>
      <c r="H30" s="18">
        <f t="shared" si="6"/>
        <v>0.12605476149474773</v>
      </c>
      <c r="I30" s="106">
        <f t="shared" si="6"/>
        <v>0.177544343034269</v>
      </c>
      <c r="J30" s="102"/>
      <c r="K30" s="57"/>
    </row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1:2" ht="13.5" customHeight="1" thickBot="1">
      <c r="A39" s="68"/>
      <c r="B39" s="67"/>
    </row>
    <row r="40" spans="1:10" s="2" customFormat="1" ht="18.75" customHeight="1" thickBot="1">
      <c r="A40" s="32" t="s">
        <v>38</v>
      </c>
      <c r="B40" s="7" t="s">
        <v>46</v>
      </c>
      <c r="C40" s="8" t="s">
        <v>47</v>
      </c>
      <c r="D40" s="8" t="s">
        <v>48</v>
      </c>
      <c r="E40" s="8" t="s">
        <v>49</v>
      </c>
      <c r="F40" s="8" t="s">
        <v>50</v>
      </c>
      <c r="G40" s="8" t="s">
        <v>51</v>
      </c>
      <c r="H40" s="8" t="s">
        <v>55</v>
      </c>
      <c r="I40" s="8" t="s">
        <v>53</v>
      </c>
      <c r="J40" s="9" t="s">
        <v>3</v>
      </c>
    </row>
    <row r="41" spans="1:11" s="4" customFormat="1" ht="10.5" customHeight="1">
      <c r="A41" s="11" t="s">
        <v>78</v>
      </c>
      <c r="B41" s="109">
        <v>2</v>
      </c>
      <c r="C41" s="110">
        <v>1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1">
        <v>0</v>
      </c>
      <c r="J41" s="34">
        <f aca="true" t="shared" si="7" ref="J41:J49">SUM(B41:I41)</f>
        <v>3</v>
      </c>
      <c r="K41"/>
    </row>
    <row r="42" spans="1:11" s="4" customFormat="1" ht="10.5" customHeight="1">
      <c r="A42" s="11" t="s">
        <v>8</v>
      </c>
      <c r="B42" s="112">
        <v>6</v>
      </c>
      <c r="C42" s="113">
        <v>0</v>
      </c>
      <c r="D42" s="113">
        <v>1</v>
      </c>
      <c r="E42" s="113">
        <v>0</v>
      </c>
      <c r="F42" s="113">
        <v>0</v>
      </c>
      <c r="G42" s="113">
        <v>0</v>
      </c>
      <c r="H42" s="113">
        <v>0</v>
      </c>
      <c r="I42" s="114">
        <v>0</v>
      </c>
      <c r="J42" s="34">
        <f>SUM(B42:I42)</f>
        <v>7</v>
      </c>
      <c r="K42"/>
    </row>
    <row r="43" spans="1:11" s="4" customFormat="1" ht="10.5" customHeight="1">
      <c r="A43" s="11" t="s">
        <v>0</v>
      </c>
      <c r="B43" s="112">
        <v>4</v>
      </c>
      <c r="C43" s="113">
        <v>0</v>
      </c>
      <c r="D43" s="113">
        <v>0</v>
      </c>
      <c r="E43" s="113">
        <v>1</v>
      </c>
      <c r="F43" s="113">
        <v>0</v>
      </c>
      <c r="G43" s="113">
        <v>0</v>
      </c>
      <c r="H43" s="113">
        <v>0</v>
      </c>
      <c r="I43" s="114">
        <v>0</v>
      </c>
      <c r="J43" s="34">
        <f t="shared" si="7"/>
        <v>5</v>
      </c>
      <c r="K43"/>
    </row>
    <row r="44" spans="1:11" s="4" customFormat="1" ht="10.5" customHeight="1">
      <c r="A44" s="11" t="s">
        <v>9</v>
      </c>
      <c r="B44" s="112">
        <v>0</v>
      </c>
      <c r="C44" s="113">
        <v>3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4">
        <v>0</v>
      </c>
      <c r="J44" s="34">
        <f t="shared" si="7"/>
        <v>3</v>
      </c>
      <c r="K44"/>
    </row>
    <row r="45" spans="1:11" s="4" customFormat="1" ht="10.5" customHeight="1">
      <c r="A45" s="11" t="s">
        <v>35</v>
      </c>
      <c r="B45" s="112">
        <v>185</v>
      </c>
      <c r="C45" s="113">
        <v>113</v>
      </c>
      <c r="D45" s="113">
        <v>4</v>
      </c>
      <c r="E45" s="113">
        <v>0</v>
      </c>
      <c r="F45" s="113">
        <v>0</v>
      </c>
      <c r="G45" s="113">
        <v>0</v>
      </c>
      <c r="H45" s="113">
        <v>0</v>
      </c>
      <c r="I45" s="114">
        <v>1</v>
      </c>
      <c r="J45" s="34">
        <f t="shared" si="7"/>
        <v>303</v>
      </c>
      <c r="K45"/>
    </row>
    <row r="46" spans="1:11" s="4" customFormat="1" ht="10.5" customHeight="1">
      <c r="A46" s="11" t="s">
        <v>72</v>
      </c>
      <c r="B46" s="112">
        <v>1</v>
      </c>
      <c r="C46" s="113">
        <v>3</v>
      </c>
      <c r="D46" s="113">
        <v>0</v>
      </c>
      <c r="E46" s="113">
        <v>0</v>
      </c>
      <c r="F46" s="113">
        <v>0</v>
      </c>
      <c r="G46" s="113">
        <v>0</v>
      </c>
      <c r="H46" s="113">
        <v>0</v>
      </c>
      <c r="I46" s="114">
        <v>0</v>
      </c>
      <c r="J46" s="34">
        <f t="shared" si="7"/>
        <v>4</v>
      </c>
      <c r="K46"/>
    </row>
    <row r="47" spans="1:11" s="4" customFormat="1" ht="10.5" customHeight="1">
      <c r="A47" s="11" t="s">
        <v>31</v>
      </c>
      <c r="B47" s="112">
        <v>6</v>
      </c>
      <c r="C47" s="113">
        <v>0</v>
      </c>
      <c r="D47" s="113">
        <v>0</v>
      </c>
      <c r="E47" s="113">
        <v>1</v>
      </c>
      <c r="F47" s="113">
        <v>0</v>
      </c>
      <c r="G47" s="113">
        <v>0</v>
      </c>
      <c r="H47" s="113">
        <v>0</v>
      </c>
      <c r="I47" s="114">
        <v>0</v>
      </c>
      <c r="J47" s="34">
        <f>SUM(B47:I47)</f>
        <v>7</v>
      </c>
      <c r="K47"/>
    </row>
    <row r="48" spans="1:11" s="4" customFormat="1" ht="10.5" customHeight="1">
      <c r="A48" s="11" t="s">
        <v>32</v>
      </c>
      <c r="B48" s="112">
        <v>196</v>
      </c>
      <c r="C48" s="113">
        <v>88</v>
      </c>
      <c r="D48" s="113">
        <v>154</v>
      </c>
      <c r="E48" s="113">
        <v>102</v>
      </c>
      <c r="F48" s="113">
        <v>43</v>
      </c>
      <c r="G48" s="113">
        <v>39</v>
      </c>
      <c r="H48" s="113">
        <v>33</v>
      </c>
      <c r="I48" s="114">
        <v>11</v>
      </c>
      <c r="J48" s="34">
        <f t="shared" si="7"/>
        <v>666</v>
      </c>
      <c r="K48"/>
    </row>
    <row r="49" spans="1:11" s="4" customFormat="1" ht="10.5" customHeight="1">
      <c r="A49" s="11" t="s">
        <v>30</v>
      </c>
      <c r="B49" s="127">
        <v>1</v>
      </c>
      <c r="C49" s="124">
        <v>0</v>
      </c>
      <c r="D49" s="124">
        <v>1</v>
      </c>
      <c r="E49" s="124">
        <v>4</v>
      </c>
      <c r="F49" s="124">
        <v>2</v>
      </c>
      <c r="G49" s="124">
        <v>0</v>
      </c>
      <c r="H49" s="124">
        <v>0</v>
      </c>
      <c r="I49" s="125">
        <v>0</v>
      </c>
      <c r="J49" s="34">
        <f t="shared" si="7"/>
        <v>8</v>
      </c>
      <c r="K49"/>
    </row>
    <row r="50" spans="1:10" s="4" customFormat="1" ht="10.5" customHeight="1">
      <c r="A50" s="84" t="s">
        <v>5</v>
      </c>
      <c r="B50" s="129">
        <f aca="true" t="shared" si="8" ref="B50:J50">SUM(B41:B49)</f>
        <v>401</v>
      </c>
      <c r="C50" s="130">
        <f t="shared" si="8"/>
        <v>208</v>
      </c>
      <c r="D50" s="130">
        <f t="shared" si="8"/>
        <v>160</v>
      </c>
      <c r="E50" s="130">
        <f t="shared" si="8"/>
        <v>108</v>
      </c>
      <c r="F50" s="130">
        <f t="shared" si="8"/>
        <v>45</v>
      </c>
      <c r="G50" s="130">
        <f t="shared" si="8"/>
        <v>39</v>
      </c>
      <c r="H50" s="130">
        <f t="shared" si="8"/>
        <v>33</v>
      </c>
      <c r="I50" s="131">
        <f t="shared" si="8"/>
        <v>12</v>
      </c>
      <c r="J50" s="35">
        <f t="shared" si="8"/>
        <v>1006</v>
      </c>
    </row>
    <row r="51" spans="1:11" s="26" customFormat="1" ht="10.5" customHeight="1">
      <c r="A51" s="23"/>
      <c r="B51" s="96">
        <f aca="true" t="shared" si="9" ref="B51:I51">B50/$J50</f>
        <v>0.3986083499005964</v>
      </c>
      <c r="C51" s="133">
        <f t="shared" si="9"/>
        <v>0.20675944333996024</v>
      </c>
      <c r="D51" s="133">
        <f t="shared" si="9"/>
        <v>0.15904572564612326</v>
      </c>
      <c r="E51" s="133">
        <f t="shared" si="9"/>
        <v>0.1073558648111332</v>
      </c>
      <c r="F51" s="133">
        <f t="shared" si="9"/>
        <v>0.04473161033797217</v>
      </c>
      <c r="G51" s="133">
        <f t="shared" si="9"/>
        <v>0.03876739562624255</v>
      </c>
      <c r="H51" s="133">
        <f t="shared" si="9"/>
        <v>0.032803180914512925</v>
      </c>
      <c r="I51" s="134">
        <f t="shared" si="9"/>
        <v>0.011928429423459244</v>
      </c>
      <c r="J51" s="79"/>
      <c r="K51" s="57"/>
    </row>
    <row r="52" spans="1:11" s="4" customFormat="1" ht="10.5" customHeight="1">
      <c r="A52" s="11" t="s">
        <v>79</v>
      </c>
      <c r="B52" s="136">
        <v>7</v>
      </c>
      <c r="C52" s="135">
        <v>2</v>
      </c>
      <c r="D52" s="135">
        <v>2</v>
      </c>
      <c r="E52" s="135">
        <v>2</v>
      </c>
      <c r="F52" s="135">
        <v>0</v>
      </c>
      <c r="G52" s="135">
        <v>0</v>
      </c>
      <c r="H52" s="135">
        <v>1</v>
      </c>
      <c r="I52" s="137">
        <v>0</v>
      </c>
      <c r="J52" s="34">
        <f>SUM(B52:I52)</f>
        <v>14</v>
      </c>
      <c r="K52"/>
    </row>
    <row r="53" spans="1:11" s="4" customFormat="1" ht="10.5" customHeight="1">
      <c r="A53" s="81" t="s">
        <v>11</v>
      </c>
      <c r="B53" s="112">
        <v>0</v>
      </c>
      <c r="C53" s="113">
        <v>0</v>
      </c>
      <c r="D53" s="113">
        <v>1</v>
      </c>
      <c r="E53" s="113">
        <v>0</v>
      </c>
      <c r="F53" s="113">
        <v>0</v>
      </c>
      <c r="G53" s="113">
        <v>1</v>
      </c>
      <c r="H53" s="113">
        <v>1</v>
      </c>
      <c r="I53" s="113">
        <v>0</v>
      </c>
      <c r="J53" s="34">
        <f>SUM(B53:I53)</f>
        <v>3</v>
      </c>
      <c r="K53"/>
    </row>
    <row r="54" spans="1:11" s="4" customFormat="1" ht="10.5" customHeight="1">
      <c r="A54" s="11" t="s">
        <v>12</v>
      </c>
      <c r="B54" s="127">
        <v>14</v>
      </c>
      <c r="C54" s="113">
        <v>9</v>
      </c>
      <c r="D54" s="113">
        <v>4</v>
      </c>
      <c r="E54" s="113">
        <v>4</v>
      </c>
      <c r="F54" s="113">
        <v>0</v>
      </c>
      <c r="G54" s="113">
        <v>4</v>
      </c>
      <c r="H54" s="113">
        <v>1</v>
      </c>
      <c r="I54" s="113">
        <v>0</v>
      </c>
      <c r="J54" s="34">
        <f>SUM(B54:I54)</f>
        <v>36</v>
      </c>
      <c r="K54"/>
    </row>
    <row r="55" spans="1:10" s="4" customFormat="1" ht="10.5" customHeight="1">
      <c r="A55" s="84" t="s">
        <v>14</v>
      </c>
      <c r="B55" s="90">
        <f>SUM(B52:B54)</f>
        <v>21</v>
      </c>
      <c r="C55" s="15">
        <f aca="true" t="shared" si="10" ref="C55:J55">SUM(C52:C54)</f>
        <v>11</v>
      </c>
      <c r="D55" s="15">
        <f t="shared" si="10"/>
        <v>7</v>
      </c>
      <c r="E55" s="15">
        <f t="shared" si="10"/>
        <v>6</v>
      </c>
      <c r="F55" s="15">
        <f t="shared" si="10"/>
        <v>0</v>
      </c>
      <c r="G55" s="15">
        <f t="shared" si="10"/>
        <v>5</v>
      </c>
      <c r="H55" s="15">
        <f t="shared" si="10"/>
        <v>3</v>
      </c>
      <c r="I55" s="15">
        <f t="shared" si="10"/>
        <v>0</v>
      </c>
      <c r="J55" s="35">
        <f t="shared" si="10"/>
        <v>53</v>
      </c>
    </row>
    <row r="56" spans="1:11" s="26" customFormat="1" ht="10.5" customHeight="1">
      <c r="A56" s="23"/>
      <c r="B56" s="97">
        <f aca="true" t="shared" si="11" ref="B56:I56">B55/$J55</f>
        <v>0.39622641509433965</v>
      </c>
      <c r="C56" s="27">
        <f t="shared" si="11"/>
        <v>0.20754716981132076</v>
      </c>
      <c r="D56" s="27">
        <f t="shared" si="11"/>
        <v>0.1320754716981132</v>
      </c>
      <c r="E56" s="27">
        <f t="shared" si="11"/>
        <v>0.11320754716981132</v>
      </c>
      <c r="F56" s="27">
        <f t="shared" si="11"/>
        <v>0</v>
      </c>
      <c r="G56" s="27">
        <f t="shared" si="11"/>
        <v>0.09433962264150944</v>
      </c>
      <c r="H56" s="27">
        <f t="shared" si="11"/>
        <v>0.05660377358490566</v>
      </c>
      <c r="I56" s="27">
        <f t="shared" si="11"/>
        <v>0</v>
      </c>
      <c r="J56" s="78"/>
      <c r="K56" s="57"/>
    </row>
    <row r="57" spans="1:10" s="4" customFormat="1" ht="10.5" customHeight="1" thickBot="1">
      <c r="A57" s="88" t="s">
        <v>6</v>
      </c>
      <c r="B57" s="92">
        <f>B55+B50</f>
        <v>422</v>
      </c>
      <c r="C57" s="17">
        <f aca="true" t="shared" si="12" ref="C57:J57">C55+C50</f>
        <v>219</v>
      </c>
      <c r="D57" s="17">
        <f t="shared" si="12"/>
        <v>167</v>
      </c>
      <c r="E57" s="17">
        <f t="shared" si="12"/>
        <v>114</v>
      </c>
      <c r="F57" s="17">
        <f t="shared" si="12"/>
        <v>45</v>
      </c>
      <c r="G57" s="17">
        <f t="shared" si="12"/>
        <v>44</v>
      </c>
      <c r="H57" s="17">
        <f t="shared" si="12"/>
        <v>36</v>
      </c>
      <c r="I57" s="17">
        <f t="shared" si="12"/>
        <v>12</v>
      </c>
      <c r="J57" s="20">
        <f t="shared" si="12"/>
        <v>1059</v>
      </c>
    </row>
    <row r="58" spans="1:11" s="6" customFormat="1" ht="10.5" customHeight="1" thickBot="1">
      <c r="A58" s="87"/>
      <c r="B58" s="93">
        <f aca="true" t="shared" si="13" ref="B58:I58">B57/$J57</f>
        <v>0.39848914069877245</v>
      </c>
      <c r="C58" s="18">
        <f t="shared" si="13"/>
        <v>0.20679886685552407</v>
      </c>
      <c r="D58" s="18">
        <f t="shared" si="13"/>
        <v>0.15769593956562794</v>
      </c>
      <c r="E58" s="18">
        <f t="shared" si="13"/>
        <v>0.10764872521246459</v>
      </c>
      <c r="F58" s="18">
        <f t="shared" si="13"/>
        <v>0.042492917847025496</v>
      </c>
      <c r="G58" s="18">
        <f t="shared" si="13"/>
        <v>0.04154863078375826</v>
      </c>
      <c r="H58" s="18">
        <f t="shared" si="13"/>
        <v>0.0339943342776204</v>
      </c>
      <c r="I58" s="18">
        <f t="shared" si="13"/>
        <v>0.0113314447592068</v>
      </c>
      <c r="J58" s="19"/>
      <c r="K58" s="57"/>
    </row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30/04/2006).
Data Collected and Collated by Mitts Ltd.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="95" zoomScaleNormal="95" workbookViewId="0" topLeftCell="B13">
      <selection activeCell="I29" sqref="I29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24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25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80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15</v>
      </c>
      <c r="B7" s="7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9" t="s">
        <v>3</v>
      </c>
    </row>
    <row r="8" spans="1:11" s="4" customFormat="1" ht="10.5" customHeight="1">
      <c r="A8" s="11" t="s">
        <v>81</v>
      </c>
      <c r="B8" s="109">
        <v>45</v>
      </c>
      <c r="C8" s="110">
        <v>44</v>
      </c>
      <c r="D8" s="110">
        <v>50</v>
      </c>
      <c r="E8" s="110">
        <v>15</v>
      </c>
      <c r="F8" s="110">
        <v>14</v>
      </c>
      <c r="G8" s="110">
        <v>9</v>
      </c>
      <c r="H8" s="110">
        <v>4</v>
      </c>
      <c r="I8" s="111">
        <v>4</v>
      </c>
      <c r="J8" s="33">
        <f>SUM(B8:I8)</f>
        <v>185</v>
      </c>
      <c r="K8"/>
    </row>
    <row r="9" spans="1:11" s="4" customFormat="1" ht="10.5" customHeight="1">
      <c r="A9" s="11" t="s">
        <v>40</v>
      </c>
      <c r="B9" s="112">
        <v>9</v>
      </c>
      <c r="C9" s="113">
        <v>6</v>
      </c>
      <c r="D9" s="113">
        <v>16</v>
      </c>
      <c r="E9" s="113">
        <v>8</v>
      </c>
      <c r="F9" s="113">
        <v>0</v>
      </c>
      <c r="G9" s="113">
        <v>0</v>
      </c>
      <c r="H9" s="113">
        <v>0</v>
      </c>
      <c r="I9" s="114">
        <v>0</v>
      </c>
      <c r="J9" s="34">
        <f aca="true" t="shared" si="0" ref="J9:J14">SUM(B9:I9)</f>
        <v>39</v>
      </c>
      <c r="K9"/>
    </row>
    <row r="10" spans="1:11" s="4" customFormat="1" ht="10.5" customHeight="1">
      <c r="A10" s="11" t="s">
        <v>34</v>
      </c>
      <c r="B10" s="112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4">
        <v>1</v>
      </c>
      <c r="J10" s="34">
        <f t="shared" si="0"/>
        <v>1</v>
      </c>
      <c r="K10"/>
    </row>
    <row r="11" spans="1:11" s="4" customFormat="1" ht="10.5" customHeight="1">
      <c r="A11" s="11" t="s">
        <v>1</v>
      </c>
      <c r="B11" s="112">
        <v>85</v>
      </c>
      <c r="C11" s="113">
        <v>35</v>
      </c>
      <c r="D11" s="113">
        <v>52</v>
      </c>
      <c r="E11" s="113">
        <v>20</v>
      </c>
      <c r="F11" s="113">
        <v>52</v>
      </c>
      <c r="G11" s="113">
        <v>70</v>
      </c>
      <c r="H11" s="113">
        <v>61</v>
      </c>
      <c r="I11" s="114">
        <v>33</v>
      </c>
      <c r="J11" s="34">
        <f t="shared" si="0"/>
        <v>408</v>
      </c>
      <c r="K11"/>
    </row>
    <row r="12" spans="1:11" s="4" customFormat="1" ht="10.5" customHeight="1">
      <c r="A12" s="11" t="s">
        <v>20</v>
      </c>
      <c r="B12" s="112">
        <v>0</v>
      </c>
      <c r="C12" s="113">
        <v>1</v>
      </c>
      <c r="D12" s="113">
        <v>2</v>
      </c>
      <c r="E12" s="113">
        <v>2</v>
      </c>
      <c r="F12" s="113">
        <v>0</v>
      </c>
      <c r="G12" s="113">
        <v>0</v>
      </c>
      <c r="H12" s="113">
        <v>0</v>
      </c>
      <c r="I12" s="114">
        <v>0</v>
      </c>
      <c r="J12" s="34">
        <f t="shared" si="0"/>
        <v>5</v>
      </c>
      <c r="K12"/>
    </row>
    <row r="13" spans="1:11" s="4" customFormat="1" ht="10.5" customHeight="1">
      <c r="A13" s="11" t="s">
        <v>17</v>
      </c>
      <c r="B13" s="112">
        <v>74</v>
      </c>
      <c r="C13" s="113">
        <v>57</v>
      </c>
      <c r="D13" s="113">
        <v>35</v>
      </c>
      <c r="E13" s="113">
        <v>14</v>
      </c>
      <c r="F13" s="113">
        <v>12</v>
      </c>
      <c r="G13" s="113">
        <v>9</v>
      </c>
      <c r="H13" s="113">
        <v>4</v>
      </c>
      <c r="I13" s="114">
        <v>7</v>
      </c>
      <c r="J13" s="34">
        <f t="shared" si="0"/>
        <v>212</v>
      </c>
      <c r="K13"/>
    </row>
    <row r="14" spans="1:11" s="4" customFormat="1" ht="10.5" customHeight="1">
      <c r="A14" s="11" t="s">
        <v>18</v>
      </c>
      <c r="B14" s="127">
        <v>77</v>
      </c>
      <c r="C14" s="124">
        <v>44</v>
      </c>
      <c r="D14" s="124">
        <v>27</v>
      </c>
      <c r="E14" s="124">
        <v>13</v>
      </c>
      <c r="F14" s="124">
        <v>4</v>
      </c>
      <c r="G14" s="124">
        <v>0</v>
      </c>
      <c r="H14" s="124">
        <v>2</v>
      </c>
      <c r="I14" s="125">
        <v>1</v>
      </c>
      <c r="J14" s="83">
        <f t="shared" si="0"/>
        <v>168</v>
      </c>
      <c r="K14"/>
    </row>
    <row r="15" spans="1:10" s="4" customFormat="1" ht="10.5" customHeight="1">
      <c r="A15" s="84" t="s">
        <v>5</v>
      </c>
      <c r="B15" s="129">
        <f>SUM(B8:B14)</f>
        <v>290</v>
      </c>
      <c r="C15" s="130">
        <f aca="true" t="shared" si="1" ref="C15:J15">SUM(C8:C14)</f>
        <v>187</v>
      </c>
      <c r="D15" s="130">
        <f t="shared" si="1"/>
        <v>182</v>
      </c>
      <c r="E15" s="130">
        <f t="shared" si="1"/>
        <v>72</v>
      </c>
      <c r="F15" s="130">
        <f t="shared" si="1"/>
        <v>82</v>
      </c>
      <c r="G15" s="130">
        <f t="shared" si="1"/>
        <v>88</v>
      </c>
      <c r="H15" s="130">
        <f t="shared" si="1"/>
        <v>71</v>
      </c>
      <c r="I15" s="130">
        <f t="shared" si="1"/>
        <v>46</v>
      </c>
      <c r="J15" s="35">
        <f t="shared" si="1"/>
        <v>1018</v>
      </c>
    </row>
    <row r="16" spans="1:11" s="26" customFormat="1" ht="10.5" customHeight="1">
      <c r="A16" s="23"/>
      <c r="B16" s="132">
        <f aca="true" t="shared" si="2" ref="B16:I16">B15/$J15</f>
        <v>0.28487229862475444</v>
      </c>
      <c r="C16" s="133">
        <f t="shared" si="2"/>
        <v>0.18369351669941061</v>
      </c>
      <c r="D16" s="133">
        <f t="shared" si="2"/>
        <v>0.1787819253438114</v>
      </c>
      <c r="E16" s="133">
        <f t="shared" si="2"/>
        <v>0.07072691552062868</v>
      </c>
      <c r="F16" s="133">
        <f t="shared" si="2"/>
        <v>0.08055009823182711</v>
      </c>
      <c r="G16" s="133">
        <f t="shared" si="2"/>
        <v>0.08644400785854617</v>
      </c>
      <c r="H16" s="133">
        <f t="shared" si="2"/>
        <v>0.06974459724950884</v>
      </c>
      <c r="I16" s="133">
        <f t="shared" si="2"/>
        <v>0.04518664047151277</v>
      </c>
      <c r="J16" s="79"/>
      <c r="K16" s="57"/>
    </row>
    <row r="17" spans="1:10" s="4" customFormat="1" ht="10.5" customHeight="1">
      <c r="A17" s="11" t="s">
        <v>79</v>
      </c>
      <c r="B17" s="136">
        <v>7</v>
      </c>
      <c r="C17" s="135">
        <v>1</v>
      </c>
      <c r="D17" s="135">
        <v>5</v>
      </c>
      <c r="E17" s="135">
        <v>3</v>
      </c>
      <c r="F17" s="135">
        <v>2</v>
      </c>
      <c r="G17" s="135">
        <v>2</v>
      </c>
      <c r="H17" s="135">
        <v>9</v>
      </c>
      <c r="I17" s="137">
        <v>6</v>
      </c>
      <c r="J17" s="34">
        <f>SUM(B17:I17)</f>
        <v>35</v>
      </c>
    </row>
    <row r="18" spans="1:10" s="4" customFormat="1" ht="10.5" customHeight="1">
      <c r="A18" s="11" t="s">
        <v>11</v>
      </c>
      <c r="B18" s="112">
        <v>1</v>
      </c>
      <c r="C18" s="113">
        <v>0</v>
      </c>
      <c r="D18" s="113">
        <v>2</v>
      </c>
      <c r="E18" s="113">
        <v>0</v>
      </c>
      <c r="F18" s="113">
        <v>2</v>
      </c>
      <c r="G18" s="113">
        <v>3</v>
      </c>
      <c r="H18" s="113">
        <v>2</v>
      </c>
      <c r="I18" s="113">
        <v>3</v>
      </c>
      <c r="J18" s="34">
        <f>SUM(B18:I18)</f>
        <v>13</v>
      </c>
    </row>
    <row r="19" spans="1:10" s="4" customFormat="1" ht="10.5" customHeight="1">
      <c r="A19" s="11" t="s">
        <v>12</v>
      </c>
      <c r="B19" s="127">
        <v>14</v>
      </c>
      <c r="C19" s="113">
        <v>9</v>
      </c>
      <c r="D19" s="113">
        <v>16</v>
      </c>
      <c r="E19" s="113">
        <v>11</v>
      </c>
      <c r="F19" s="113">
        <v>10</v>
      </c>
      <c r="G19" s="113">
        <v>12</v>
      </c>
      <c r="H19" s="113">
        <v>23</v>
      </c>
      <c r="I19" s="113">
        <v>13</v>
      </c>
      <c r="J19" s="34">
        <f>SUM(B19:I19)</f>
        <v>108</v>
      </c>
    </row>
    <row r="20" spans="1:10" s="4" customFormat="1" ht="10.5" customHeight="1">
      <c r="A20" s="84" t="s">
        <v>14</v>
      </c>
      <c r="B20" s="90">
        <f>SUM(B17:B19)</f>
        <v>22</v>
      </c>
      <c r="C20" s="15">
        <f aca="true" t="shared" si="3" ref="C20:J20">SUM(C17:C19)</f>
        <v>10</v>
      </c>
      <c r="D20" s="15">
        <f t="shared" si="3"/>
        <v>23</v>
      </c>
      <c r="E20" s="15">
        <f t="shared" si="3"/>
        <v>14</v>
      </c>
      <c r="F20" s="15">
        <f t="shared" si="3"/>
        <v>14</v>
      </c>
      <c r="G20" s="15">
        <f t="shared" si="3"/>
        <v>17</v>
      </c>
      <c r="H20" s="15">
        <f t="shared" si="3"/>
        <v>34</v>
      </c>
      <c r="I20" s="15">
        <f t="shared" si="3"/>
        <v>22</v>
      </c>
      <c r="J20" s="35">
        <f t="shared" si="3"/>
        <v>156</v>
      </c>
    </row>
    <row r="21" spans="1:11" s="26" customFormat="1" ht="10.5" customHeight="1">
      <c r="A21" s="23"/>
      <c r="B21" s="97">
        <f aca="true" t="shared" si="4" ref="B21:I21">B20/$J20</f>
        <v>0.14102564102564102</v>
      </c>
      <c r="C21" s="27">
        <f t="shared" si="4"/>
        <v>0.0641025641025641</v>
      </c>
      <c r="D21" s="27">
        <f t="shared" si="4"/>
        <v>0.14743589743589744</v>
      </c>
      <c r="E21" s="27">
        <f t="shared" si="4"/>
        <v>0.08974358974358974</v>
      </c>
      <c r="F21" s="27">
        <f t="shared" si="4"/>
        <v>0.08974358974358974</v>
      </c>
      <c r="G21" s="27">
        <f t="shared" si="4"/>
        <v>0.10897435897435898</v>
      </c>
      <c r="H21" s="27">
        <f t="shared" si="4"/>
        <v>0.21794871794871795</v>
      </c>
      <c r="I21" s="27">
        <f t="shared" si="4"/>
        <v>0.14102564102564102</v>
      </c>
      <c r="J21" s="78"/>
      <c r="K21" s="57"/>
    </row>
    <row r="22" spans="1:10" s="4" customFormat="1" ht="10.5" customHeight="1" thickBot="1">
      <c r="A22" s="88" t="s">
        <v>6</v>
      </c>
      <c r="B22" s="92">
        <f>B20+B15</f>
        <v>312</v>
      </c>
      <c r="C22" s="17">
        <f aca="true" t="shared" si="5" ref="C22:J22">C20+C15</f>
        <v>197</v>
      </c>
      <c r="D22" s="17">
        <f t="shared" si="5"/>
        <v>205</v>
      </c>
      <c r="E22" s="17">
        <f t="shared" si="5"/>
        <v>86</v>
      </c>
      <c r="F22" s="17">
        <f t="shared" si="5"/>
        <v>96</v>
      </c>
      <c r="G22" s="17">
        <f t="shared" si="5"/>
        <v>105</v>
      </c>
      <c r="H22" s="17">
        <f t="shared" si="5"/>
        <v>105</v>
      </c>
      <c r="I22" s="17">
        <f t="shared" si="5"/>
        <v>68</v>
      </c>
      <c r="J22" s="20">
        <f t="shared" si="5"/>
        <v>1174</v>
      </c>
    </row>
    <row r="23" spans="1:11" s="6" customFormat="1" ht="10.5" customHeight="1" thickBot="1">
      <c r="A23" s="87"/>
      <c r="B23" s="93">
        <f aca="true" t="shared" si="6" ref="B23:I23">B22/$J22</f>
        <v>0.2657580919931857</v>
      </c>
      <c r="C23" s="18">
        <f t="shared" si="6"/>
        <v>0.16780238500851788</v>
      </c>
      <c r="D23" s="18">
        <f t="shared" si="6"/>
        <v>0.1746166950596252</v>
      </c>
      <c r="E23" s="18">
        <f t="shared" si="6"/>
        <v>0.07325383304940375</v>
      </c>
      <c r="F23" s="18">
        <f t="shared" si="6"/>
        <v>0.0817717206132879</v>
      </c>
      <c r="G23" s="18">
        <f t="shared" si="6"/>
        <v>0.08943781942078365</v>
      </c>
      <c r="H23" s="18">
        <f t="shared" si="6"/>
        <v>0.08943781942078365</v>
      </c>
      <c r="I23" s="18">
        <f t="shared" si="6"/>
        <v>0.05792163543441227</v>
      </c>
      <c r="J23" s="19"/>
      <c r="K23" s="57"/>
    </row>
    <row r="24" spans="1:10" s="6" customFormat="1" ht="10.5" customHeight="1" thickBot="1">
      <c r="A24" s="55"/>
      <c r="B24" s="18"/>
      <c r="C24" s="18"/>
      <c r="D24" s="18"/>
      <c r="E24" s="18"/>
      <c r="F24" s="18"/>
      <c r="G24" s="18"/>
      <c r="H24" s="18"/>
      <c r="I24" s="18"/>
      <c r="J24" s="56"/>
    </row>
    <row r="25" spans="1:10" s="2" customFormat="1" ht="13.5" customHeight="1" thickBot="1">
      <c r="A25" s="32" t="s">
        <v>65</v>
      </c>
      <c r="B25" s="7" t="s">
        <v>46</v>
      </c>
      <c r="C25" s="8" t="s">
        <v>47</v>
      </c>
      <c r="D25" s="8" t="s">
        <v>48</v>
      </c>
      <c r="E25" s="8" t="s">
        <v>49</v>
      </c>
      <c r="F25" s="8" t="s">
        <v>50</v>
      </c>
      <c r="G25" s="8" t="s">
        <v>51</v>
      </c>
      <c r="H25" s="8" t="s">
        <v>52</v>
      </c>
      <c r="I25" s="8" t="s">
        <v>53</v>
      </c>
      <c r="J25" s="9" t="s">
        <v>3</v>
      </c>
    </row>
    <row r="26" spans="1:11" s="4" customFormat="1" ht="10.5" customHeight="1">
      <c r="A26" s="11" t="s">
        <v>82</v>
      </c>
      <c r="B26" s="109">
        <v>115</v>
      </c>
      <c r="C26" s="110">
        <v>27</v>
      </c>
      <c r="D26" s="110">
        <v>32</v>
      </c>
      <c r="E26" s="110">
        <v>18</v>
      </c>
      <c r="F26" s="110">
        <v>2</v>
      </c>
      <c r="G26" s="110">
        <v>1</v>
      </c>
      <c r="H26" s="110">
        <v>0</v>
      </c>
      <c r="I26" s="111">
        <v>0</v>
      </c>
      <c r="J26" s="34">
        <f aca="true" t="shared" si="7" ref="J26:J31">SUM(B26:I26)</f>
        <v>195</v>
      </c>
      <c r="K26"/>
    </row>
    <row r="27" spans="1:11" s="4" customFormat="1" ht="11.25" customHeight="1">
      <c r="A27" s="11" t="s">
        <v>66</v>
      </c>
      <c r="B27" s="112">
        <v>117</v>
      </c>
      <c r="C27" s="113">
        <v>68</v>
      </c>
      <c r="D27" s="113">
        <v>5</v>
      </c>
      <c r="E27" s="113">
        <v>0</v>
      </c>
      <c r="F27" s="113">
        <v>1</v>
      </c>
      <c r="G27" s="113">
        <v>0</v>
      </c>
      <c r="H27" s="113">
        <v>0</v>
      </c>
      <c r="I27" s="114">
        <v>0</v>
      </c>
      <c r="J27" s="34">
        <f t="shared" si="7"/>
        <v>191</v>
      </c>
      <c r="K27"/>
    </row>
    <row r="28" spans="1:11" s="4" customFormat="1" ht="10.5" customHeight="1">
      <c r="A28" s="11" t="s">
        <v>83</v>
      </c>
      <c r="B28" s="112">
        <v>113</v>
      </c>
      <c r="C28" s="113">
        <v>33</v>
      </c>
      <c r="D28" s="113">
        <v>26</v>
      </c>
      <c r="E28" s="113">
        <v>8</v>
      </c>
      <c r="F28" s="113">
        <v>4</v>
      </c>
      <c r="G28" s="113">
        <v>0</v>
      </c>
      <c r="H28" s="113">
        <v>0</v>
      </c>
      <c r="I28" s="114">
        <v>0</v>
      </c>
      <c r="J28" s="34">
        <f t="shared" si="7"/>
        <v>184</v>
      </c>
      <c r="K28"/>
    </row>
    <row r="29" spans="1:11" s="4" customFormat="1" ht="10.5" customHeight="1">
      <c r="A29" s="11" t="s">
        <v>41</v>
      </c>
      <c r="B29" s="112">
        <v>101</v>
      </c>
      <c r="C29" s="113">
        <v>8</v>
      </c>
      <c r="D29" s="113">
        <v>7</v>
      </c>
      <c r="E29" s="113">
        <v>3</v>
      </c>
      <c r="F29" s="113">
        <v>0</v>
      </c>
      <c r="G29" s="113">
        <v>0</v>
      </c>
      <c r="H29" s="113">
        <v>0</v>
      </c>
      <c r="I29" s="114">
        <v>0</v>
      </c>
      <c r="J29" s="34">
        <f t="shared" si="7"/>
        <v>119</v>
      </c>
      <c r="K29"/>
    </row>
    <row r="30" spans="1:11" s="4" customFormat="1" ht="10.5" customHeight="1">
      <c r="A30" s="81" t="s">
        <v>67</v>
      </c>
      <c r="B30" s="112">
        <v>106</v>
      </c>
      <c r="C30" s="113">
        <v>15</v>
      </c>
      <c r="D30" s="113">
        <v>50</v>
      </c>
      <c r="E30" s="113">
        <v>24</v>
      </c>
      <c r="F30" s="113">
        <v>5</v>
      </c>
      <c r="G30" s="113">
        <v>1</v>
      </c>
      <c r="H30" s="113">
        <v>0</v>
      </c>
      <c r="I30" s="114">
        <v>0</v>
      </c>
      <c r="J30" s="34">
        <f t="shared" si="7"/>
        <v>201</v>
      </c>
      <c r="K30"/>
    </row>
    <row r="31" spans="1:11" s="4" customFormat="1" ht="10.5" customHeight="1">
      <c r="A31" s="81" t="s">
        <v>84</v>
      </c>
      <c r="B31" s="127">
        <v>90</v>
      </c>
      <c r="C31" s="124">
        <v>79</v>
      </c>
      <c r="D31" s="124">
        <v>6</v>
      </c>
      <c r="E31" s="124">
        <v>2</v>
      </c>
      <c r="F31" s="124">
        <v>0</v>
      </c>
      <c r="G31" s="124">
        <v>0</v>
      </c>
      <c r="H31" s="124">
        <v>0</v>
      </c>
      <c r="I31" s="125">
        <v>0</v>
      </c>
      <c r="J31" s="34">
        <f t="shared" si="7"/>
        <v>177</v>
      </c>
      <c r="K31"/>
    </row>
    <row r="32" spans="1:11" s="4" customFormat="1" ht="10.5" customHeight="1">
      <c r="A32" s="84" t="s">
        <v>5</v>
      </c>
      <c r="B32" s="129">
        <f aca="true" t="shared" si="8" ref="B32:J32">SUM(B26:B31)</f>
        <v>642</v>
      </c>
      <c r="C32" s="130">
        <f t="shared" si="8"/>
        <v>230</v>
      </c>
      <c r="D32" s="130">
        <f t="shared" si="8"/>
        <v>126</v>
      </c>
      <c r="E32" s="130">
        <f t="shared" si="8"/>
        <v>55</v>
      </c>
      <c r="F32" s="130">
        <f t="shared" si="8"/>
        <v>12</v>
      </c>
      <c r="G32" s="130">
        <f t="shared" si="8"/>
        <v>2</v>
      </c>
      <c r="H32" s="130">
        <f t="shared" si="8"/>
        <v>0</v>
      </c>
      <c r="I32" s="130">
        <f t="shared" si="8"/>
        <v>0</v>
      </c>
      <c r="J32" s="35">
        <f t="shared" si="8"/>
        <v>1067</v>
      </c>
      <c r="K32" s="26"/>
    </row>
    <row r="33" spans="1:11" s="26" customFormat="1" ht="10.5" customHeight="1">
      <c r="A33" s="23"/>
      <c r="B33" s="132">
        <f aca="true" t="shared" si="9" ref="B33:I33">B32/$J32</f>
        <v>0.6016869728209935</v>
      </c>
      <c r="C33" s="133">
        <f t="shared" si="9"/>
        <v>0.2155576382380506</v>
      </c>
      <c r="D33" s="133">
        <f t="shared" si="9"/>
        <v>0.11808809746954077</v>
      </c>
      <c r="E33" s="133">
        <f t="shared" si="9"/>
        <v>0.05154639175257732</v>
      </c>
      <c r="F33" s="133">
        <f t="shared" si="9"/>
        <v>0.011246485473289597</v>
      </c>
      <c r="G33" s="133">
        <f t="shared" si="9"/>
        <v>0.0018744142455482662</v>
      </c>
      <c r="H33" s="133">
        <f t="shared" si="9"/>
        <v>0</v>
      </c>
      <c r="I33" s="134">
        <f t="shared" si="9"/>
        <v>0</v>
      </c>
      <c r="J33" s="79"/>
      <c r="K33" s="57"/>
    </row>
    <row r="34" spans="1:10" s="4" customFormat="1" ht="10.5" customHeight="1">
      <c r="A34" s="11" t="s">
        <v>87</v>
      </c>
      <c r="B34" s="136">
        <v>0</v>
      </c>
      <c r="C34" s="135">
        <v>0</v>
      </c>
      <c r="D34" s="135">
        <v>2</v>
      </c>
      <c r="E34" s="135">
        <v>0</v>
      </c>
      <c r="F34" s="135">
        <v>0</v>
      </c>
      <c r="G34" s="135">
        <v>0</v>
      </c>
      <c r="H34" s="135">
        <v>1</v>
      </c>
      <c r="I34" s="137">
        <v>0</v>
      </c>
      <c r="J34" s="34">
        <f>SUM(B34:I34)</f>
        <v>3</v>
      </c>
    </row>
    <row r="35" spans="1:10" s="4" customFormat="1" ht="10.5" customHeight="1">
      <c r="A35" s="11" t="s">
        <v>83</v>
      </c>
      <c r="B35" s="112">
        <v>1</v>
      </c>
      <c r="C35" s="113">
        <v>0</v>
      </c>
      <c r="D35" s="113">
        <v>0</v>
      </c>
      <c r="E35" s="113">
        <v>0</v>
      </c>
      <c r="F35" s="113">
        <v>0</v>
      </c>
      <c r="G35" s="113">
        <v>0</v>
      </c>
      <c r="H35" s="113">
        <v>0</v>
      </c>
      <c r="I35" s="113">
        <v>0</v>
      </c>
      <c r="J35" s="34">
        <f>SUM(B35:I35)</f>
        <v>1</v>
      </c>
    </row>
    <row r="36" spans="1:10" s="4" customFormat="1" ht="10.5" customHeight="1">
      <c r="A36" s="11" t="s">
        <v>85</v>
      </c>
      <c r="B36" s="112">
        <v>33</v>
      </c>
      <c r="C36" s="113">
        <v>12</v>
      </c>
      <c r="D36" s="113">
        <v>5</v>
      </c>
      <c r="E36" s="113">
        <v>1</v>
      </c>
      <c r="F36" s="113">
        <v>1</v>
      </c>
      <c r="G36" s="113">
        <v>0</v>
      </c>
      <c r="H36" s="113">
        <v>0</v>
      </c>
      <c r="I36" s="113">
        <v>0</v>
      </c>
      <c r="J36" s="34">
        <f>SUM(B36:I36)</f>
        <v>52</v>
      </c>
    </row>
    <row r="37" spans="1:10" s="4" customFormat="1" ht="10.5" customHeight="1">
      <c r="A37" s="11" t="s">
        <v>41</v>
      </c>
      <c r="B37" s="127">
        <v>4</v>
      </c>
      <c r="C37" s="113">
        <v>2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34">
        <f>SUM(B37:I37)</f>
        <v>6</v>
      </c>
    </row>
    <row r="38" spans="1:10" s="4" customFormat="1" ht="10.5" customHeight="1">
      <c r="A38" s="84" t="s">
        <v>14</v>
      </c>
      <c r="B38" s="90">
        <f>SUM(B34:B37)</f>
        <v>38</v>
      </c>
      <c r="C38" s="15">
        <f aca="true" t="shared" si="10" ref="C38:J38">SUM(C34:C37)</f>
        <v>14</v>
      </c>
      <c r="D38" s="15">
        <f t="shared" si="10"/>
        <v>7</v>
      </c>
      <c r="E38" s="15">
        <f t="shared" si="10"/>
        <v>1</v>
      </c>
      <c r="F38" s="15">
        <f t="shared" si="10"/>
        <v>1</v>
      </c>
      <c r="G38" s="15">
        <f t="shared" si="10"/>
        <v>0</v>
      </c>
      <c r="H38" s="15">
        <f t="shared" si="10"/>
        <v>1</v>
      </c>
      <c r="I38" s="15">
        <f t="shared" si="10"/>
        <v>0</v>
      </c>
      <c r="J38" s="35">
        <f t="shared" si="10"/>
        <v>62</v>
      </c>
    </row>
    <row r="39" spans="1:11" s="26" customFormat="1" ht="10.5" customHeight="1">
      <c r="A39" s="23"/>
      <c r="B39" s="97">
        <f aca="true" t="shared" si="11" ref="B39:I39">B38/$J38</f>
        <v>0.6129032258064516</v>
      </c>
      <c r="C39" s="27">
        <v>0.22</v>
      </c>
      <c r="D39" s="27">
        <f t="shared" si="11"/>
        <v>0.11290322580645161</v>
      </c>
      <c r="E39" s="27">
        <f t="shared" si="11"/>
        <v>0.016129032258064516</v>
      </c>
      <c r="F39" s="27">
        <f t="shared" si="11"/>
        <v>0.016129032258064516</v>
      </c>
      <c r="G39" s="27">
        <f t="shared" si="11"/>
        <v>0</v>
      </c>
      <c r="H39" s="27">
        <f t="shared" si="11"/>
        <v>0.016129032258064516</v>
      </c>
      <c r="I39" s="27">
        <f t="shared" si="11"/>
        <v>0</v>
      </c>
      <c r="J39" s="78"/>
      <c r="K39" s="57"/>
    </row>
    <row r="40" spans="1:10" s="4" customFormat="1" ht="10.5" customHeight="1" thickBot="1">
      <c r="A40" s="88" t="s">
        <v>6</v>
      </c>
      <c r="B40" s="92">
        <f>B38+B32</f>
        <v>680</v>
      </c>
      <c r="C40" s="17">
        <f aca="true" t="shared" si="12" ref="C40:J40">C38+C32</f>
        <v>244</v>
      </c>
      <c r="D40" s="17">
        <f t="shared" si="12"/>
        <v>133</v>
      </c>
      <c r="E40" s="17">
        <f t="shared" si="12"/>
        <v>56</v>
      </c>
      <c r="F40" s="17">
        <f t="shared" si="12"/>
        <v>13</v>
      </c>
      <c r="G40" s="17">
        <f t="shared" si="12"/>
        <v>2</v>
      </c>
      <c r="H40" s="17">
        <f t="shared" si="12"/>
        <v>1</v>
      </c>
      <c r="I40" s="17">
        <f t="shared" si="12"/>
        <v>0</v>
      </c>
      <c r="J40" s="20">
        <f t="shared" si="12"/>
        <v>1129</v>
      </c>
    </row>
    <row r="41" spans="1:11" s="6" customFormat="1" ht="10.5" customHeight="1" thickBot="1">
      <c r="A41" s="87"/>
      <c r="B41" s="93">
        <f aca="true" t="shared" si="13" ref="B41:I41">B40/$J40</f>
        <v>0.6023029229406555</v>
      </c>
      <c r="C41" s="18">
        <f t="shared" si="13"/>
        <v>0.21612046058458814</v>
      </c>
      <c r="D41" s="18">
        <f t="shared" si="13"/>
        <v>0.11780336581045173</v>
      </c>
      <c r="E41" s="18">
        <f t="shared" si="13"/>
        <v>0.049601417183348095</v>
      </c>
      <c r="F41" s="18">
        <f t="shared" si="13"/>
        <v>0.011514614703277236</v>
      </c>
      <c r="G41" s="18">
        <f t="shared" si="13"/>
        <v>0.001771479185119575</v>
      </c>
      <c r="H41" s="18">
        <f t="shared" si="13"/>
        <v>0.0008857395925597874</v>
      </c>
      <c r="I41" s="18">
        <f t="shared" si="13"/>
        <v>0</v>
      </c>
      <c r="J41" s="19"/>
      <c r="K41" s="57"/>
    </row>
    <row r="42" ht="13.5" customHeight="1"/>
    <row r="43" ht="13.5" customHeight="1"/>
    <row r="44" ht="13.5" customHeight="1"/>
    <row r="45" spans="1:2" ht="13.5" customHeight="1">
      <c r="A45" s="68"/>
      <c r="B45" s="67"/>
    </row>
    <row r="46" ht="13.5" customHeight="1"/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30/04/2006).
Data Collected and Collated by Mitts Ltd.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zoomScale="95" zoomScaleNormal="95" workbookViewId="0" topLeftCell="B16">
      <selection activeCell="I36" sqref="I36"/>
    </sheetView>
  </sheetViews>
  <sheetFormatPr defaultColWidth="9.140625" defaultRowHeight="12.75"/>
  <cols>
    <col min="1" max="1" width="35.7109375" style="0" customWidth="1"/>
    <col min="2" max="9" width="10.7109375" style="0" customWidth="1"/>
    <col min="10" max="10" width="12.8515625" style="0" customWidth="1"/>
  </cols>
  <sheetData>
    <row r="1" spans="1:10" ht="13.5" customHeight="1">
      <c r="A1" s="1"/>
      <c r="B1" s="1"/>
      <c r="C1" s="1"/>
      <c r="D1" s="1"/>
      <c r="E1" s="30" t="s">
        <v>24</v>
      </c>
      <c r="F1" s="1"/>
      <c r="G1" s="1"/>
      <c r="H1" s="1"/>
      <c r="I1" s="1"/>
      <c r="J1" s="1"/>
    </row>
    <row r="2" spans="1:10" ht="13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customHeight="1">
      <c r="A3" s="1"/>
      <c r="B3" s="1"/>
      <c r="C3" s="1"/>
      <c r="D3" s="1"/>
      <c r="E3" s="30" t="s">
        <v>25</v>
      </c>
      <c r="F3" s="1"/>
      <c r="G3" s="1"/>
      <c r="H3" s="1"/>
      <c r="I3" s="1"/>
      <c r="J3" s="1"/>
    </row>
    <row r="4" spans="1:10" ht="13.5" customHeight="1">
      <c r="A4" s="1"/>
      <c r="B4" s="1"/>
      <c r="C4" s="1"/>
      <c r="D4" s="1"/>
      <c r="E4" s="31" t="s">
        <v>80</v>
      </c>
      <c r="F4" s="1"/>
      <c r="G4" s="1"/>
      <c r="H4" s="1"/>
      <c r="I4" s="1"/>
      <c r="J4" s="1"/>
    </row>
    <row r="5" spans="1:10" ht="13.5" customHeight="1">
      <c r="A5" s="1"/>
      <c r="B5" s="29"/>
      <c r="C5" s="29"/>
      <c r="D5" s="29"/>
      <c r="E5" s="29"/>
      <c r="F5" s="29"/>
      <c r="G5" s="29"/>
      <c r="H5" s="29"/>
      <c r="I5" s="1"/>
      <c r="J5" s="1"/>
    </row>
    <row r="6" spans="1:10" ht="13.5" customHeight="1" thickBot="1">
      <c r="A6" s="1"/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32" t="s">
        <v>19</v>
      </c>
      <c r="B7" s="7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9" t="s">
        <v>3</v>
      </c>
    </row>
    <row r="8" spans="1:11" s="4" customFormat="1" ht="13.5" customHeight="1">
      <c r="A8" s="11" t="s">
        <v>40</v>
      </c>
      <c r="B8" s="109">
        <v>100</v>
      </c>
      <c r="C8" s="110">
        <v>72</v>
      </c>
      <c r="D8" s="110">
        <v>56</v>
      </c>
      <c r="E8" s="110">
        <v>38</v>
      </c>
      <c r="F8" s="110">
        <v>22</v>
      </c>
      <c r="G8" s="110">
        <v>23</v>
      </c>
      <c r="H8" s="110">
        <v>11</v>
      </c>
      <c r="I8" s="110">
        <v>3</v>
      </c>
      <c r="J8" s="34">
        <f>SUM(B8:I8)</f>
        <v>325</v>
      </c>
      <c r="K8"/>
    </row>
    <row r="9" spans="1:11" s="4" customFormat="1" ht="13.5" customHeight="1">
      <c r="A9" s="11" t="s">
        <v>1</v>
      </c>
      <c r="B9" s="127">
        <v>2</v>
      </c>
      <c r="C9" s="113">
        <v>4</v>
      </c>
      <c r="D9" s="113">
        <v>2</v>
      </c>
      <c r="E9" s="113">
        <v>6</v>
      </c>
      <c r="F9" s="113">
        <v>2</v>
      </c>
      <c r="G9" s="113">
        <v>7</v>
      </c>
      <c r="H9" s="113">
        <v>12</v>
      </c>
      <c r="I9" s="113">
        <v>4</v>
      </c>
      <c r="J9" s="34">
        <f>SUM(B9:I9)</f>
        <v>39</v>
      </c>
      <c r="K9"/>
    </row>
    <row r="10" spans="1:10" s="4" customFormat="1" ht="13.5" customHeight="1" thickBot="1">
      <c r="A10" s="84" t="s">
        <v>5</v>
      </c>
      <c r="B10" s="107">
        <f aca="true" t="shared" si="0" ref="B10:J10">SUM(B8:B9)</f>
        <v>102</v>
      </c>
      <c r="C10" s="71">
        <f t="shared" si="0"/>
        <v>76</v>
      </c>
      <c r="D10" s="71">
        <f t="shared" si="0"/>
        <v>58</v>
      </c>
      <c r="E10" s="71">
        <f t="shared" si="0"/>
        <v>44</v>
      </c>
      <c r="F10" s="71">
        <f t="shared" si="0"/>
        <v>24</v>
      </c>
      <c r="G10" s="71">
        <f t="shared" si="0"/>
        <v>30</v>
      </c>
      <c r="H10" s="71">
        <f t="shared" si="0"/>
        <v>23</v>
      </c>
      <c r="I10" s="74">
        <f t="shared" si="0"/>
        <v>7</v>
      </c>
      <c r="J10" s="72">
        <f t="shared" si="0"/>
        <v>364</v>
      </c>
    </row>
    <row r="11" spans="1:11" s="26" customFormat="1" ht="13.5" customHeight="1">
      <c r="A11" s="23"/>
      <c r="B11" s="120">
        <f>B10/$J10</f>
        <v>0.2802197802197802</v>
      </c>
      <c r="C11" s="70">
        <f>C10/$J10</f>
        <v>0.2087912087912088</v>
      </c>
      <c r="D11" s="70">
        <f aca="true" t="shared" si="1" ref="D11:I11">D10/$J10</f>
        <v>0.15934065934065933</v>
      </c>
      <c r="E11" s="70">
        <f t="shared" si="1"/>
        <v>0.12087912087912088</v>
      </c>
      <c r="F11" s="70">
        <f t="shared" si="1"/>
        <v>0.06593406593406594</v>
      </c>
      <c r="G11" s="70">
        <f t="shared" si="1"/>
        <v>0.08241758241758242</v>
      </c>
      <c r="H11" s="70">
        <f t="shared" si="1"/>
        <v>0.06318681318681318</v>
      </c>
      <c r="I11" s="76">
        <f t="shared" si="1"/>
        <v>0.019230769230769232</v>
      </c>
      <c r="J11" s="75"/>
      <c r="K11" s="57"/>
    </row>
    <row r="12" spans="1:11" s="4" customFormat="1" ht="13.5" customHeight="1">
      <c r="A12" s="11" t="s">
        <v>79</v>
      </c>
      <c r="B12" s="136">
        <v>0</v>
      </c>
      <c r="C12" s="113">
        <v>0</v>
      </c>
      <c r="D12" s="113">
        <v>0</v>
      </c>
      <c r="E12" s="113">
        <v>0</v>
      </c>
      <c r="F12" s="113">
        <v>0</v>
      </c>
      <c r="G12" s="113">
        <v>1</v>
      </c>
      <c r="H12" s="113">
        <v>0</v>
      </c>
      <c r="I12" s="113">
        <v>0</v>
      </c>
      <c r="J12" s="34">
        <f>SUM(B12:I12)</f>
        <v>1</v>
      </c>
      <c r="K12"/>
    </row>
    <row r="13" spans="1:11" s="4" customFormat="1" ht="13.5" customHeight="1">
      <c r="A13" s="11" t="s">
        <v>12</v>
      </c>
      <c r="B13" s="127">
        <v>4</v>
      </c>
      <c r="C13" s="113">
        <v>1</v>
      </c>
      <c r="D13" s="113">
        <v>1</v>
      </c>
      <c r="E13" s="113">
        <v>2</v>
      </c>
      <c r="F13" s="113">
        <v>2</v>
      </c>
      <c r="G13" s="113">
        <v>2</v>
      </c>
      <c r="H13" s="113">
        <v>2</v>
      </c>
      <c r="I13" s="113">
        <v>1</v>
      </c>
      <c r="J13" s="34">
        <f>SUM(B13:I13)</f>
        <v>15</v>
      </c>
      <c r="K13"/>
    </row>
    <row r="14" spans="1:10" s="4" customFormat="1" ht="13.5" customHeight="1">
      <c r="A14" s="84" t="s">
        <v>14</v>
      </c>
      <c r="B14" s="90">
        <f aca="true" t="shared" si="2" ref="B14:J14">SUM(B12:B13)</f>
        <v>4</v>
      </c>
      <c r="C14" s="15">
        <f t="shared" si="2"/>
        <v>1</v>
      </c>
      <c r="D14" s="15">
        <f t="shared" si="2"/>
        <v>1</v>
      </c>
      <c r="E14" s="15">
        <f t="shared" si="2"/>
        <v>2</v>
      </c>
      <c r="F14" s="15">
        <f t="shared" si="2"/>
        <v>2</v>
      </c>
      <c r="G14" s="15">
        <f t="shared" si="2"/>
        <v>3</v>
      </c>
      <c r="H14" s="15">
        <f t="shared" si="2"/>
        <v>2</v>
      </c>
      <c r="I14" s="15">
        <f t="shared" si="2"/>
        <v>1</v>
      </c>
      <c r="J14" s="35">
        <f t="shared" si="2"/>
        <v>16</v>
      </c>
    </row>
    <row r="15" spans="1:11" s="26" customFormat="1" ht="13.5" customHeight="1">
      <c r="A15" s="23"/>
      <c r="B15" s="97">
        <f aca="true" t="shared" si="3" ref="B15:I15">B14/$J14</f>
        <v>0.25</v>
      </c>
      <c r="C15" s="27">
        <f t="shared" si="3"/>
        <v>0.0625</v>
      </c>
      <c r="D15" s="27">
        <f t="shared" si="3"/>
        <v>0.0625</v>
      </c>
      <c r="E15" s="27">
        <f t="shared" si="3"/>
        <v>0.125</v>
      </c>
      <c r="F15" s="27">
        <f t="shared" si="3"/>
        <v>0.125</v>
      </c>
      <c r="G15" s="27">
        <v>0.18</v>
      </c>
      <c r="H15" s="27">
        <f t="shared" si="3"/>
        <v>0.125</v>
      </c>
      <c r="I15" s="27">
        <f t="shared" si="3"/>
        <v>0.0625</v>
      </c>
      <c r="J15" s="37"/>
      <c r="K15" s="57"/>
    </row>
    <row r="16" spans="1:10" s="4" customFormat="1" ht="13.5" customHeight="1" thickBot="1">
      <c r="A16" s="88" t="s">
        <v>6</v>
      </c>
      <c r="B16" s="92">
        <f aca="true" t="shared" si="4" ref="B16:I16">B14+B10</f>
        <v>106</v>
      </c>
      <c r="C16" s="17">
        <f t="shared" si="4"/>
        <v>77</v>
      </c>
      <c r="D16" s="17">
        <f t="shared" si="4"/>
        <v>59</v>
      </c>
      <c r="E16" s="17">
        <f t="shared" si="4"/>
        <v>46</v>
      </c>
      <c r="F16" s="17">
        <f t="shared" si="4"/>
        <v>26</v>
      </c>
      <c r="G16" s="17">
        <f t="shared" si="4"/>
        <v>33</v>
      </c>
      <c r="H16" s="17">
        <f t="shared" si="4"/>
        <v>25</v>
      </c>
      <c r="I16" s="17">
        <f t="shared" si="4"/>
        <v>8</v>
      </c>
      <c r="J16" s="20">
        <f>J14+J10</f>
        <v>380</v>
      </c>
    </row>
    <row r="17" spans="1:11" s="6" customFormat="1" ht="13.5" customHeight="1" thickBot="1">
      <c r="A17" s="87"/>
      <c r="B17" s="93">
        <f aca="true" t="shared" si="5" ref="B17:I17">B16/$J16</f>
        <v>0.2789473684210526</v>
      </c>
      <c r="C17" s="18">
        <f>C16/$J16</f>
        <v>0.2026315789473684</v>
      </c>
      <c r="D17" s="18">
        <v>0.15</v>
      </c>
      <c r="E17" s="18">
        <f t="shared" si="5"/>
        <v>0.12105263157894737</v>
      </c>
      <c r="F17" s="18">
        <f t="shared" si="5"/>
        <v>0.06842105263157895</v>
      </c>
      <c r="G17" s="18">
        <f t="shared" si="5"/>
        <v>0.0868421052631579</v>
      </c>
      <c r="H17" s="18">
        <f t="shared" si="5"/>
        <v>0.06578947368421052</v>
      </c>
      <c r="I17" s="18">
        <f t="shared" si="5"/>
        <v>0.021052631578947368</v>
      </c>
      <c r="J17" s="19"/>
      <c r="K17" s="57"/>
    </row>
    <row r="18" spans="1:10" s="6" customFormat="1" ht="13.5" customHeight="1" thickBot="1">
      <c r="A18" s="55"/>
      <c r="B18" s="18"/>
      <c r="C18" s="18"/>
      <c r="D18" s="18"/>
      <c r="E18" s="18"/>
      <c r="F18" s="18"/>
      <c r="G18" s="18"/>
      <c r="H18" s="18"/>
      <c r="I18" s="18"/>
      <c r="J18" s="56"/>
    </row>
    <row r="19" spans="1:10" s="2" customFormat="1" ht="13.5" customHeight="1" thickBot="1">
      <c r="A19" s="32" t="s">
        <v>73</v>
      </c>
      <c r="B19" s="7" t="s">
        <v>46</v>
      </c>
      <c r="C19" s="8" t="s">
        <v>47</v>
      </c>
      <c r="D19" s="8" t="s">
        <v>48</v>
      </c>
      <c r="E19" s="8" t="s">
        <v>49</v>
      </c>
      <c r="F19" s="8" t="s">
        <v>50</v>
      </c>
      <c r="G19" s="8" t="s">
        <v>51</v>
      </c>
      <c r="H19" s="8" t="s">
        <v>52</v>
      </c>
      <c r="I19" s="8" t="s">
        <v>53</v>
      </c>
      <c r="J19" s="9" t="s">
        <v>3</v>
      </c>
    </row>
    <row r="20" spans="1:11" s="4" customFormat="1" ht="13.5" customHeight="1">
      <c r="A20" s="11" t="s">
        <v>40</v>
      </c>
      <c r="B20" s="109">
        <v>22</v>
      </c>
      <c r="C20" s="110">
        <v>6</v>
      </c>
      <c r="D20" s="110">
        <v>20</v>
      </c>
      <c r="E20" s="110">
        <v>7</v>
      </c>
      <c r="F20" s="110">
        <v>7</v>
      </c>
      <c r="G20" s="110">
        <v>20</v>
      </c>
      <c r="H20" s="110">
        <v>20</v>
      </c>
      <c r="I20" s="111">
        <v>17</v>
      </c>
      <c r="J20" s="34">
        <f>SUM(B20:I20)</f>
        <v>119</v>
      </c>
      <c r="K20"/>
    </row>
    <row r="21" spans="1:11" s="4" customFormat="1" ht="13.5" customHeight="1">
      <c r="A21" s="11" t="s">
        <v>1</v>
      </c>
      <c r="B21" s="127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1</v>
      </c>
      <c r="H21" s="124">
        <v>2</v>
      </c>
      <c r="I21" s="125">
        <v>4</v>
      </c>
      <c r="J21" s="34">
        <f>SUM(B21:I21)</f>
        <v>7</v>
      </c>
      <c r="K21"/>
    </row>
    <row r="22" spans="1:10" s="4" customFormat="1" ht="13.5" customHeight="1">
      <c r="A22" s="84" t="s">
        <v>5</v>
      </c>
      <c r="B22" s="129">
        <f aca="true" t="shared" si="6" ref="B22:J22">SUM(B20:B21)</f>
        <v>22</v>
      </c>
      <c r="C22" s="130">
        <f t="shared" si="6"/>
        <v>6</v>
      </c>
      <c r="D22" s="130">
        <f t="shared" si="6"/>
        <v>20</v>
      </c>
      <c r="E22" s="130">
        <f t="shared" si="6"/>
        <v>7</v>
      </c>
      <c r="F22" s="130">
        <f t="shared" si="6"/>
        <v>7</v>
      </c>
      <c r="G22" s="130">
        <f t="shared" si="6"/>
        <v>21</v>
      </c>
      <c r="H22" s="130">
        <f t="shared" si="6"/>
        <v>22</v>
      </c>
      <c r="I22" s="130">
        <f t="shared" si="6"/>
        <v>21</v>
      </c>
      <c r="J22" s="35">
        <f t="shared" si="6"/>
        <v>126</v>
      </c>
    </row>
    <row r="23" spans="1:12" s="26" customFormat="1" ht="13.5" customHeight="1" thickBot="1">
      <c r="A23" s="138"/>
      <c r="B23" s="96">
        <f aca="true" t="shared" si="7" ref="B23:I23">B22/$J22</f>
        <v>0.1746031746031746</v>
      </c>
      <c r="C23" s="24">
        <f t="shared" si="7"/>
        <v>0.047619047619047616</v>
      </c>
      <c r="D23" s="24">
        <v>0.15</v>
      </c>
      <c r="E23" s="24">
        <f t="shared" si="7"/>
        <v>0.05555555555555555</v>
      </c>
      <c r="F23" s="24">
        <f t="shared" si="7"/>
        <v>0.05555555555555555</v>
      </c>
      <c r="G23" s="24">
        <f t="shared" si="7"/>
        <v>0.16666666666666666</v>
      </c>
      <c r="H23" s="24">
        <f t="shared" si="7"/>
        <v>0.1746031746031746</v>
      </c>
      <c r="I23" s="25">
        <f t="shared" si="7"/>
        <v>0.16666666666666666</v>
      </c>
      <c r="J23" s="36"/>
      <c r="K23" s="57"/>
      <c r="L23" s="57"/>
    </row>
    <row r="24" spans="1:11" s="4" customFormat="1" ht="13.5" customHeight="1">
      <c r="A24" s="11" t="s">
        <v>79</v>
      </c>
      <c r="B24" s="109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1</v>
      </c>
      <c r="H24" s="110">
        <v>0</v>
      </c>
      <c r="I24" s="110">
        <v>2</v>
      </c>
      <c r="J24" s="34">
        <f>SUM(B24:I24)</f>
        <v>3</v>
      </c>
      <c r="K24"/>
    </row>
    <row r="25" spans="1:11" s="4" customFormat="1" ht="13.5" customHeight="1">
      <c r="A25" s="11" t="s">
        <v>12</v>
      </c>
      <c r="B25" s="127">
        <v>2</v>
      </c>
      <c r="C25" s="124">
        <v>8</v>
      </c>
      <c r="D25" s="124">
        <v>4</v>
      </c>
      <c r="E25" s="124">
        <v>1</v>
      </c>
      <c r="F25" s="124">
        <v>1</v>
      </c>
      <c r="G25" s="124">
        <v>1</v>
      </c>
      <c r="H25" s="124">
        <v>2</v>
      </c>
      <c r="I25" s="125">
        <v>2</v>
      </c>
      <c r="J25" s="34">
        <f>SUM(B25:I25)</f>
        <v>21</v>
      </c>
      <c r="K25"/>
    </row>
    <row r="26" spans="1:10" s="4" customFormat="1" ht="13.5" customHeight="1">
      <c r="A26" s="84" t="s">
        <v>14</v>
      </c>
      <c r="B26" s="129">
        <f aca="true" t="shared" si="8" ref="B26:J26">SUM(B24:B25)</f>
        <v>2</v>
      </c>
      <c r="C26" s="130">
        <f t="shared" si="8"/>
        <v>8</v>
      </c>
      <c r="D26" s="130">
        <f t="shared" si="8"/>
        <v>4</v>
      </c>
      <c r="E26" s="130">
        <f t="shared" si="8"/>
        <v>1</v>
      </c>
      <c r="F26" s="130">
        <f t="shared" si="8"/>
        <v>1</v>
      </c>
      <c r="G26" s="130">
        <f t="shared" si="8"/>
        <v>2</v>
      </c>
      <c r="H26" s="130">
        <f t="shared" si="8"/>
        <v>2</v>
      </c>
      <c r="I26" s="130">
        <f t="shared" si="8"/>
        <v>4</v>
      </c>
      <c r="J26" s="35">
        <f t="shared" si="8"/>
        <v>24</v>
      </c>
    </row>
    <row r="27" spans="1:11" s="26" customFormat="1" ht="13.5" customHeight="1">
      <c r="A27" s="23"/>
      <c r="B27" s="96">
        <f aca="true" t="shared" si="9" ref="B27:I27">B26/$J26</f>
        <v>0.08333333333333333</v>
      </c>
      <c r="C27" s="24">
        <v>0.34</v>
      </c>
      <c r="D27" s="27">
        <f t="shared" si="9"/>
        <v>0.16666666666666666</v>
      </c>
      <c r="E27" s="27">
        <f t="shared" si="9"/>
        <v>0.041666666666666664</v>
      </c>
      <c r="F27" s="27">
        <f t="shared" si="9"/>
        <v>0.041666666666666664</v>
      </c>
      <c r="G27" s="27">
        <f t="shared" si="9"/>
        <v>0.08333333333333333</v>
      </c>
      <c r="H27" s="27">
        <f t="shared" si="9"/>
        <v>0.08333333333333333</v>
      </c>
      <c r="I27" s="27">
        <f t="shared" si="9"/>
        <v>0.16666666666666666</v>
      </c>
      <c r="J27" s="37"/>
      <c r="K27" s="57"/>
    </row>
    <row r="28" spans="1:10" s="4" customFormat="1" ht="13.5" customHeight="1" thickBot="1">
      <c r="A28" s="88" t="s">
        <v>6</v>
      </c>
      <c r="B28" s="92">
        <f aca="true" t="shared" si="10" ref="B28:I28">B26+B22</f>
        <v>24</v>
      </c>
      <c r="C28" s="17">
        <f t="shared" si="10"/>
        <v>14</v>
      </c>
      <c r="D28" s="17">
        <f t="shared" si="10"/>
        <v>24</v>
      </c>
      <c r="E28" s="17">
        <f t="shared" si="10"/>
        <v>8</v>
      </c>
      <c r="F28" s="17">
        <f t="shared" si="10"/>
        <v>8</v>
      </c>
      <c r="G28" s="17">
        <f t="shared" si="10"/>
        <v>23</v>
      </c>
      <c r="H28" s="17">
        <f t="shared" si="10"/>
        <v>24</v>
      </c>
      <c r="I28" s="17">
        <f t="shared" si="10"/>
        <v>25</v>
      </c>
      <c r="J28" s="20">
        <f>J26+J22</f>
        <v>150</v>
      </c>
    </row>
    <row r="29" spans="1:11" s="6" customFormat="1" ht="13.5" customHeight="1" thickBot="1">
      <c r="A29" s="87"/>
      <c r="B29" s="93">
        <f aca="true" t="shared" si="11" ref="B29:I29">B28/$J28</f>
        <v>0.16</v>
      </c>
      <c r="C29" s="18">
        <v>0.1</v>
      </c>
      <c r="D29" s="18">
        <f t="shared" si="11"/>
        <v>0.16</v>
      </c>
      <c r="E29" s="18">
        <f t="shared" si="11"/>
        <v>0.05333333333333334</v>
      </c>
      <c r="F29" s="18">
        <f t="shared" si="11"/>
        <v>0.05333333333333334</v>
      </c>
      <c r="G29" s="18">
        <f t="shared" si="11"/>
        <v>0.15333333333333332</v>
      </c>
      <c r="H29" s="18">
        <f t="shared" si="11"/>
        <v>0.16</v>
      </c>
      <c r="I29" s="18">
        <f t="shared" si="11"/>
        <v>0.16666666666666666</v>
      </c>
      <c r="J29" s="19"/>
      <c r="K29" s="57"/>
    </row>
    <row r="30" spans="1:10" s="6" customFormat="1" ht="13.5" customHeight="1" thickBot="1">
      <c r="A30" s="55"/>
      <c r="B30" s="18"/>
      <c r="C30" s="18"/>
      <c r="D30" s="18"/>
      <c r="E30" s="18"/>
      <c r="F30" s="18"/>
      <c r="G30" s="18"/>
      <c r="H30" s="18"/>
      <c r="I30" s="18"/>
      <c r="J30" s="56"/>
    </row>
    <row r="31" spans="1:10" s="2" customFormat="1" ht="13.5" customHeight="1" thickBot="1">
      <c r="A31" s="32" t="s">
        <v>70</v>
      </c>
      <c r="B31" s="7" t="s">
        <v>46</v>
      </c>
      <c r="C31" s="8" t="s">
        <v>47</v>
      </c>
      <c r="D31" s="8" t="s">
        <v>48</v>
      </c>
      <c r="E31" s="8" t="s">
        <v>49</v>
      </c>
      <c r="F31" s="8" t="s">
        <v>50</v>
      </c>
      <c r="G31" s="8" t="s">
        <v>51</v>
      </c>
      <c r="H31" s="8" t="s">
        <v>55</v>
      </c>
      <c r="I31" s="8" t="s">
        <v>53</v>
      </c>
      <c r="J31" s="9" t="s">
        <v>3</v>
      </c>
    </row>
    <row r="32" spans="1:11" s="4" customFormat="1" ht="13.5" customHeight="1">
      <c r="A32" s="11" t="s">
        <v>40</v>
      </c>
      <c r="B32" s="109">
        <v>27</v>
      </c>
      <c r="C32" s="110">
        <v>20</v>
      </c>
      <c r="D32" s="110">
        <v>13</v>
      </c>
      <c r="E32" s="110">
        <v>11</v>
      </c>
      <c r="F32" s="110">
        <v>32</v>
      </c>
      <c r="G32" s="110">
        <v>67</v>
      </c>
      <c r="H32" s="110">
        <v>42</v>
      </c>
      <c r="I32" s="110">
        <v>20</v>
      </c>
      <c r="J32" s="34">
        <f>SUM(B32:I32)</f>
        <v>232</v>
      </c>
      <c r="K32"/>
    </row>
    <row r="33" spans="1:11" s="4" customFormat="1" ht="13.5" customHeight="1">
      <c r="A33" s="11" t="s">
        <v>1</v>
      </c>
      <c r="B33" s="127">
        <v>0</v>
      </c>
      <c r="C33" s="124">
        <v>0</v>
      </c>
      <c r="D33" s="124">
        <v>0</v>
      </c>
      <c r="E33" s="124">
        <v>0</v>
      </c>
      <c r="F33" s="124">
        <v>0</v>
      </c>
      <c r="G33" s="124">
        <v>2</v>
      </c>
      <c r="H33" s="124">
        <v>0</v>
      </c>
      <c r="I33" s="125">
        <v>0</v>
      </c>
      <c r="J33" s="34">
        <f>SUM(B33:I33)</f>
        <v>2</v>
      </c>
      <c r="K33"/>
    </row>
    <row r="34" spans="1:10" s="4" customFormat="1" ht="13.5" customHeight="1" thickBot="1">
      <c r="A34" s="88" t="s">
        <v>6</v>
      </c>
      <c r="B34" s="139">
        <f aca="true" t="shared" si="12" ref="B34:J34">SUM(B32:B33)</f>
        <v>27</v>
      </c>
      <c r="C34" s="140">
        <f t="shared" si="12"/>
        <v>20</v>
      </c>
      <c r="D34" s="140">
        <f t="shared" si="12"/>
        <v>13</v>
      </c>
      <c r="E34" s="140">
        <f t="shared" si="12"/>
        <v>11</v>
      </c>
      <c r="F34" s="140">
        <f t="shared" si="12"/>
        <v>32</v>
      </c>
      <c r="G34" s="140">
        <f t="shared" si="12"/>
        <v>69</v>
      </c>
      <c r="H34" s="140">
        <f t="shared" si="12"/>
        <v>42</v>
      </c>
      <c r="I34" s="140">
        <f t="shared" si="12"/>
        <v>20</v>
      </c>
      <c r="J34" s="20">
        <f t="shared" si="12"/>
        <v>234</v>
      </c>
    </row>
    <row r="35" spans="1:11" s="6" customFormat="1" ht="13.5" customHeight="1" thickBot="1">
      <c r="A35" s="87"/>
      <c r="B35" s="93">
        <f aca="true" t="shared" si="13" ref="B35:H35">B34/$J34</f>
        <v>0.11538461538461539</v>
      </c>
      <c r="C35" s="18">
        <v>0.08</v>
      </c>
      <c r="D35" s="18">
        <f t="shared" si="13"/>
        <v>0.05555555555555555</v>
      </c>
      <c r="E35" s="18">
        <f t="shared" si="13"/>
        <v>0.04700854700854701</v>
      </c>
      <c r="F35" s="18">
        <f t="shared" si="13"/>
        <v>0.13675213675213677</v>
      </c>
      <c r="G35" s="18">
        <f t="shared" si="13"/>
        <v>0.2948717948717949</v>
      </c>
      <c r="H35" s="18">
        <f t="shared" si="13"/>
        <v>0.1794871794871795</v>
      </c>
      <c r="I35" s="18">
        <v>0.08</v>
      </c>
      <c r="J35" s="19"/>
      <c r="K35" s="57"/>
    </row>
    <row r="36" ht="13.5" customHeight="1"/>
    <row r="37" ht="13.5" customHeight="1"/>
    <row r="38" ht="13.5" customHeight="1"/>
    <row r="39" ht="13.5" customHeight="1"/>
    <row r="40" spans="1:2" ht="13.5" customHeight="1">
      <c r="A40" s="1"/>
      <c r="B40" s="54"/>
    </row>
    <row r="41" ht="13.5" customHeight="1"/>
    <row r="64" spans="1:2" ht="12.75">
      <c r="A64" s="68"/>
      <c r="B64" s="67"/>
    </row>
  </sheetData>
  <printOptions/>
  <pageMargins left="0.75" right="0.46" top="1" bottom="1" header="0.5" footer="0.5"/>
  <pageSetup horizontalDpi="300" verticalDpi="300" orientation="landscape" paperSize="9" r:id="rId2"/>
  <headerFooter alignWithMargins="0">
    <oddFooter>&amp;LData Source Lecam (using the Age Analysis report generated on 30/04/2006).
Data Collected and Collated by Mitts Ltd.</oddFooter>
  </headerFooter>
  <rowBreaks count="1" manualBreakCount="1">
    <brk id="3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95" zoomScaleNormal="95" workbookViewId="0" topLeftCell="A67">
      <selection activeCell="C82" sqref="C82"/>
    </sheetView>
  </sheetViews>
  <sheetFormatPr defaultColWidth="9.140625" defaultRowHeight="13.5" customHeight="1"/>
  <cols>
    <col min="1" max="1" width="35.7109375" style="1" customWidth="1"/>
    <col min="2" max="9" width="10.7109375" style="0" customWidth="1"/>
    <col min="10" max="10" width="12.8515625" style="0" customWidth="1"/>
  </cols>
  <sheetData>
    <row r="1" spans="2:10" ht="13.5" customHeight="1">
      <c r="B1" s="1"/>
      <c r="C1" s="1"/>
      <c r="D1" s="1"/>
      <c r="E1" s="30" t="s">
        <v>24</v>
      </c>
      <c r="F1" s="1"/>
      <c r="G1" s="1"/>
      <c r="H1" s="1"/>
      <c r="I1" s="1"/>
      <c r="J1" s="1"/>
    </row>
    <row r="2" spans="2:10" ht="13.5" customHeight="1">
      <c r="B2" s="1"/>
      <c r="C2" s="1"/>
      <c r="D2" s="1"/>
      <c r="E2" s="1"/>
      <c r="F2" s="1"/>
      <c r="G2" s="1"/>
      <c r="H2" s="1"/>
      <c r="I2" s="1"/>
      <c r="J2" s="1"/>
    </row>
    <row r="3" spans="2:10" ht="13.5" customHeight="1">
      <c r="B3" s="1"/>
      <c r="C3" s="1"/>
      <c r="D3" s="1"/>
      <c r="E3" s="30" t="s">
        <v>25</v>
      </c>
      <c r="F3" s="1"/>
      <c r="G3" s="1"/>
      <c r="H3" s="1"/>
      <c r="I3" s="1"/>
      <c r="J3" s="1"/>
    </row>
    <row r="4" spans="2:10" ht="13.5" customHeight="1">
      <c r="B4" s="1"/>
      <c r="C4" s="1"/>
      <c r="D4" s="1"/>
      <c r="E4" s="31" t="s">
        <v>80</v>
      </c>
      <c r="F4" s="1"/>
      <c r="G4" s="1"/>
      <c r="H4" s="1"/>
      <c r="I4" s="1"/>
      <c r="J4" s="1"/>
    </row>
    <row r="5" spans="2:10" ht="13.5" customHeight="1">
      <c r="B5" s="29"/>
      <c r="C5" s="29"/>
      <c r="D5" s="29"/>
      <c r="E5" s="29"/>
      <c r="F5" s="29"/>
      <c r="G5" s="29"/>
      <c r="H5" s="29"/>
      <c r="I5" s="1"/>
      <c r="J5" s="1"/>
    </row>
    <row r="6" spans="2:10" ht="13.5" customHeight="1" thickBot="1">
      <c r="B6" s="29"/>
      <c r="C6" s="29"/>
      <c r="D6" s="29"/>
      <c r="E6" s="29"/>
      <c r="F6" s="29"/>
      <c r="G6" s="29"/>
      <c r="H6" s="29"/>
      <c r="I6" s="1"/>
      <c r="J6" s="1"/>
    </row>
    <row r="7" spans="1:10" s="2" customFormat="1" ht="13.5" customHeight="1" thickBot="1">
      <c r="A7" s="10"/>
      <c r="B7" s="7" t="s">
        <v>46</v>
      </c>
      <c r="C7" s="39" t="s">
        <v>47</v>
      </c>
      <c r="D7" s="39" t="s">
        <v>48</v>
      </c>
      <c r="E7" s="39" t="s">
        <v>49</v>
      </c>
      <c r="F7" s="39" t="s">
        <v>50</v>
      </c>
      <c r="G7" s="39" t="s">
        <v>51</v>
      </c>
      <c r="H7" s="39" t="s">
        <v>52</v>
      </c>
      <c r="I7" s="39" t="s">
        <v>56</v>
      </c>
      <c r="J7" s="9" t="s">
        <v>3</v>
      </c>
    </row>
    <row r="8" spans="1:10" s="1" customFormat="1" ht="13.5" customHeight="1">
      <c r="A8" s="1" t="s">
        <v>2</v>
      </c>
      <c r="B8" s="116">
        <f>Appelli!B8</f>
        <v>10</v>
      </c>
      <c r="C8" s="141">
        <f>Appelli!C8</f>
        <v>1</v>
      </c>
      <c r="D8" s="141">
        <f>Appelli!D8</f>
        <v>1</v>
      </c>
      <c r="E8" s="141">
        <f>Appelli!E8</f>
        <v>1</v>
      </c>
      <c r="F8" s="141">
        <f>Appelli!F8</f>
        <v>0</v>
      </c>
      <c r="G8" s="141">
        <f>Appelli!G8</f>
        <v>1</v>
      </c>
      <c r="H8" s="141">
        <f>Appelli!H8</f>
        <v>3</v>
      </c>
      <c r="I8" s="141">
        <f>Appelli!I8</f>
        <v>4</v>
      </c>
      <c r="J8" s="43">
        <f>SUM(B8:I8)</f>
        <v>21</v>
      </c>
    </row>
    <row r="9" spans="1:10" s="1" customFormat="1" ht="13.5" customHeight="1">
      <c r="A9" s="1" t="s">
        <v>23</v>
      </c>
      <c r="B9" s="116">
        <f>Appelli!B12</f>
        <v>318</v>
      </c>
      <c r="C9" s="117">
        <f>Appelli!C12</f>
        <v>230</v>
      </c>
      <c r="D9" s="117">
        <f>Appelli!D12</f>
        <v>168</v>
      </c>
      <c r="E9" s="117">
        <f>Appelli!E12</f>
        <v>32</v>
      </c>
      <c r="F9" s="117">
        <f>Appelli!F12</f>
        <v>13</v>
      </c>
      <c r="G9" s="117">
        <f>Appelli!G12</f>
        <v>1</v>
      </c>
      <c r="H9" s="117">
        <f>Appelli!H12</f>
        <v>3</v>
      </c>
      <c r="I9" s="117">
        <f>Appelli!I12</f>
        <v>7</v>
      </c>
      <c r="J9" s="43">
        <f aca="true" t="shared" si="0" ref="J9:J23">SUM(B9:I9)</f>
        <v>772</v>
      </c>
    </row>
    <row r="10" spans="1:10" s="1" customFormat="1" ht="13.5" customHeight="1">
      <c r="A10" s="1" t="s">
        <v>77</v>
      </c>
      <c r="B10" s="41">
        <f>Appelli!B24</f>
        <v>197</v>
      </c>
      <c r="C10" s="42">
        <f>Appelli!C24</f>
        <v>22</v>
      </c>
      <c r="D10" s="42">
        <f>Appelli!D24</f>
        <v>7</v>
      </c>
      <c r="E10" s="42">
        <f>Appelli!E24</f>
        <v>1</v>
      </c>
      <c r="F10" s="42">
        <f>Appelli!F24</f>
        <v>2</v>
      </c>
      <c r="G10" s="42">
        <f>Appelli!G24</f>
        <v>0</v>
      </c>
      <c r="H10" s="42">
        <f>Appelli!H24</f>
        <v>0</v>
      </c>
      <c r="I10" s="42">
        <f>Appelli!I24</f>
        <v>0</v>
      </c>
      <c r="J10" s="43">
        <f t="shared" si="0"/>
        <v>229</v>
      </c>
    </row>
    <row r="11" spans="1:10" s="1" customFormat="1" ht="13.5" customHeight="1">
      <c r="A11" s="1" t="s">
        <v>74</v>
      </c>
      <c r="B11" s="41">
        <f>Appelli!B29</f>
        <v>21</v>
      </c>
      <c r="C11" s="42">
        <f>Appelli!C29</f>
        <v>2</v>
      </c>
      <c r="D11" s="42">
        <f>Appelli!D29</f>
        <v>0</v>
      </c>
      <c r="E11" s="42">
        <f>Appelli!E29</f>
        <v>0</v>
      </c>
      <c r="F11" s="42">
        <f>Appelli!F29</f>
        <v>1</v>
      </c>
      <c r="G11" s="42">
        <f>Appelli!G29</f>
        <v>0</v>
      </c>
      <c r="H11" s="42">
        <f>Appelli!H29</f>
        <v>0</v>
      </c>
      <c r="I11" s="42">
        <f>Appelli!I29</f>
        <v>2</v>
      </c>
      <c r="J11" s="43">
        <f>SUM(B11:I11)</f>
        <v>26</v>
      </c>
    </row>
    <row r="12" spans="1:10" s="1" customFormat="1" ht="13.5" customHeight="1">
      <c r="A12" s="1" t="s">
        <v>21</v>
      </c>
      <c r="B12" s="41">
        <f>PA!B22</f>
        <v>1142</v>
      </c>
      <c r="C12" s="42">
        <f>PA!C22</f>
        <v>708</v>
      </c>
      <c r="D12" s="42">
        <f>PA!D22</f>
        <v>521</v>
      </c>
      <c r="E12" s="42">
        <f>PA!E22</f>
        <v>322</v>
      </c>
      <c r="F12" s="42">
        <f>PA!F22</f>
        <v>229</v>
      </c>
      <c r="G12" s="42">
        <f>PA!G22</f>
        <v>495</v>
      </c>
      <c r="H12" s="42">
        <f>PA!H22</f>
        <v>562</v>
      </c>
      <c r="I12" s="42">
        <f>PA!I22</f>
        <v>759</v>
      </c>
      <c r="J12" s="43">
        <f t="shared" si="0"/>
        <v>4738</v>
      </c>
    </row>
    <row r="13" spans="1:10" s="1" customFormat="1" ht="13.5" customHeight="1">
      <c r="A13" s="1" t="s">
        <v>45</v>
      </c>
      <c r="B13" s="41">
        <f>PA!B27</f>
        <v>158</v>
      </c>
      <c r="C13" s="42">
        <f>PA!C27</f>
        <v>113</v>
      </c>
      <c r="D13" s="42">
        <f>PA!D27</f>
        <v>106</v>
      </c>
      <c r="E13" s="42">
        <f>PA!E27</f>
        <v>92</v>
      </c>
      <c r="F13" s="42">
        <f>PA!F27</f>
        <v>63</v>
      </c>
      <c r="G13" s="42">
        <f>PA!G27</f>
        <v>95</v>
      </c>
      <c r="H13" s="42">
        <f>PA!H27</f>
        <v>170</v>
      </c>
      <c r="I13" s="42">
        <f>PA!I27</f>
        <v>272</v>
      </c>
      <c r="J13" s="43">
        <f t="shared" si="0"/>
        <v>1069</v>
      </c>
    </row>
    <row r="14" spans="1:10" s="1" customFormat="1" ht="13.5" customHeight="1">
      <c r="A14" s="1" t="s">
        <v>42</v>
      </c>
      <c r="B14" s="41">
        <f>PA!B50</f>
        <v>401</v>
      </c>
      <c r="C14" s="42">
        <f>PA!C50</f>
        <v>208</v>
      </c>
      <c r="D14" s="42">
        <f>PA!D50</f>
        <v>160</v>
      </c>
      <c r="E14" s="42">
        <f>PA!E50</f>
        <v>108</v>
      </c>
      <c r="F14" s="42">
        <f>PA!F50</f>
        <v>45</v>
      </c>
      <c r="G14" s="42">
        <f>PA!G50</f>
        <v>39</v>
      </c>
      <c r="H14" s="42">
        <f>PA!H50</f>
        <v>33</v>
      </c>
      <c r="I14" s="42">
        <f>PA!I50</f>
        <v>12</v>
      </c>
      <c r="J14" s="43">
        <f t="shared" si="0"/>
        <v>1006</v>
      </c>
    </row>
    <row r="15" spans="1:10" s="1" customFormat="1" ht="13.5" customHeight="1">
      <c r="A15" s="1" t="s">
        <v>44</v>
      </c>
      <c r="B15" s="41">
        <f>PA!B55</f>
        <v>21</v>
      </c>
      <c r="C15" s="42">
        <f>PA!C55</f>
        <v>11</v>
      </c>
      <c r="D15" s="42">
        <f>PA!D55</f>
        <v>7</v>
      </c>
      <c r="E15" s="42">
        <f>PA!E55</f>
        <v>6</v>
      </c>
      <c r="F15" s="42">
        <f>PA!F55</f>
        <v>0</v>
      </c>
      <c r="G15" s="42">
        <f>PA!G55</f>
        <v>5</v>
      </c>
      <c r="H15" s="42">
        <f>PA!H55</f>
        <v>3</v>
      </c>
      <c r="I15" s="42">
        <f>PA!I55</f>
        <v>0</v>
      </c>
      <c r="J15" s="43">
        <f t="shared" si="0"/>
        <v>53</v>
      </c>
    </row>
    <row r="16" spans="1:10" s="1" customFormat="1" ht="13.5" customHeight="1">
      <c r="A16" s="1" t="s">
        <v>22</v>
      </c>
      <c r="B16" s="41">
        <f>'Mag-SCT'!B15</f>
        <v>290</v>
      </c>
      <c r="C16" s="42">
        <f>'Mag-SCT'!C15</f>
        <v>187</v>
      </c>
      <c r="D16" s="42">
        <f>'Mag-SCT'!D15</f>
        <v>182</v>
      </c>
      <c r="E16" s="42">
        <f>'Mag-SCT'!E15</f>
        <v>72</v>
      </c>
      <c r="F16" s="42">
        <f>'Mag-SCT'!F15</f>
        <v>82</v>
      </c>
      <c r="G16" s="42">
        <f>'Mag-SCT'!G15</f>
        <v>88</v>
      </c>
      <c r="H16" s="42">
        <f>'Mag-SCT'!H15</f>
        <v>71</v>
      </c>
      <c r="I16" s="42">
        <f>'Mag-SCT'!I15</f>
        <v>46</v>
      </c>
      <c r="J16" s="43">
        <f t="shared" si="0"/>
        <v>1018</v>
      </c>
    </row>
    <row r="17" spans="1:10" s="1" customFormat="1" ht="13.5" customHeight="1">
      <c r="A17" s="1" t="s">
        <v>43</v>
      </c>
      <c r="B17" s="41">
        <f>'Mag-SCT'!B20</f>
        <v>22</v>
      </c>
      <c r="C17" s="42">
        <f>'Mag-SCT'!C20</f>
        <v>10</v>
      </c>
      <c r="D17" s="42">
        <f>'Mag-SCT'!D20</f>
        <v>23</v>
      </c>
      <c r="E17" s="42">
        <f>'Mag-SCT'!E20</f>
        <v>14</v>
      </c>
      <c r="F17" s="42">
        <f>'Mag-SCT'!F20</f>
        <v>14</v>
      </c>
      <c r="G17" s="42">
        <f>'Mag-SCT'!G20</f>
        <v>17</v>
      </c>
      <c r="H17" s="42">
        <f>'Mag-SCT'!H20</f>
        <v>34</v>
      </c>
      <c r="I17" s="42">
        <f>'Mag-SCT'!I20</f>
        <v>22</v>
      </c>
      <c r="J17" s="43">
        <f t="shared" si="0"/>
        <v>156</v>
      </c>
    </row>
    <row r="18" spans="1:10" s="1" customFormat="1" ht="13.5" customHeight="1">
      <c r="A18" s="1" t="s">
        <v>63</v>
      </c>
      <c r="B18" s="41">
        <f>Boards!B10</f>
        <v>102</v>
      </c>
      <c r="C18" s="42">
        <f>Boards!C10</f>
        <v>76</v>
      </c>
      <c r="D18" s="42">
        <f>Boards!D10</f>
        <v>58</v>
      </c>
      <c r="E18" s="42">
        <f>Boards!E10</f>
        <v>44</v>
      </c>
      <c r="F18" s="42">
        <f>Boards!F10</f>
        <v>24</v>
      </c>
      <c r="G18" s="42">
        <f>Boards!G10</f>
        <v>30</v>
      </c>
      <c r="H18" s="42">
        <f>Boards!H10</f>
        <v>23</v>
      </c>
      <c r="I18" s="42">
        <f>Boards!I10</f>
        <v>7</v>
      </c>
      <c r="J18" s="43">
        <f t="shared" si="0"/>
        <v>364</v>
      </c>
    </row>
    <row r="19" spans="1:10" s="1" customFormat="1" ht="13.5" customHeight="1">
      <c r="A19" s="1" t="s">
        <v>64</v>
      </c>
      <c r="B19" s="41">
        <f>Boards!B14</f>
        <v>4</v>
      </c>
      <c r="C19" s="42">
        <f>Boards!C14</f>
        <v>1</v>
      </c>
      <c r="D19" s="42">
        <f>Boards!D14</f>
        <v>1</v>
      </c>
      <c r="E19" s="42">
        <f>Boards!E14</f>
        <v>2</v>
      </c>
      <c r="F19" s="42">
        <f>Boards!F14</f>
        <v>2</v>
      </c>
      <c r="G19" s="42">
        <f>Boards!G14</f>
        <v>3</v>
      </c>
      <c r="H19" s="42">
        <f>Boards!H14</f>
        <v>2</v>
      </c>
      <c r="I19" s="42">
        <f>Boards!I14</f>
        <v>1</v>
      </c>
      <c r="J19" s="43">
        <f>SUM(B19:I19)</f>
        <v>16</v>
      </c>
    </row>
    <row r="20" spans="1:10" s="1" customFormat="1" ht="13.5" customHeight="1">
      <c r="A20" s="1" t="s">
        <v>75</v>
      </c>
      <c r="B20" s="41">
        <f>Boards!B22</f>
        <v>22</v>
      </c>
      <c r="C20" s="42">
        <f>Boards!C22</f>
        <v>6</v>
      </c>
      <c r="D20" s="42">
        <f>Boards!D22</f>
        <v>20</v>
      </c>
      <c r="E20" s="42">
        <f>Boards!E22</f>
        <v>7</v>
      </c>
      <c r="F20" s="42">
        <f>Boards!F22</f>
        <v>7</v>
      </c>
      <c r="G20" s="42">
        <f>Boards!G22</f>
        <v>21</v>
      </c>
      <c r="H20" s="42">
        <f>Boards!H22</f>
        <v>22</v>
      </c>
      <c r="I20" s="42">
        <f>Boards!I22</f>
        <v>21</v>
      </c>
      <c r="J20" s="43">
        <f t="shared" si="0"/>
        <v>126</v>
      </c>
    </row>
    <row r="21" spans="1:10" s="1" customFormat="1" ht="13.5" customHeight="1">
      <c r="A21" s="1" t="s">
        <v>76</v>
      </c>
      <c r="B21" s="41">
        <f>Boards!B26</f>
        <v>2</v>
      </c>
      <c r="C21" s="42">
        <f>Boards!C26</f>
        <v>8</v>
      </c>
      <c r="D21" s="42">
        <f>Boards!D26</f>
        <v>4</v>
      </c>
      <c r="E21" s="42">
        <f>Boards!E26</f>
        <v>1</v>
      </c>
      <c r="F21" s="42">
        <f>Boards!F26</f>
        <v>1</v>
      </c>
      <c r="G21" s="42">
        <f>Boards!G26</f>
        <v>2</v>
      </c>
      <c r="H21" s="42">
        <f>Boards!H26</f>
        <v>2</v>
      </c>
      <c r="I21" s="42">
        <f>Boards!I26</f>
        <v>4</v>
      </c>
      <c r="J21" s="43">
        <f>SUM(B21:I21)</f>
        <v>24</v>
      </c>
    </row>
    <row r="22" spans="1:10" s="1" customFormat="1" ht="13.5" customHeight="1">
      <c r="A22" s="1" t="s">
        <v>70</v>
      </c>
      <c r="B22" s="41">
        <f>Boards!B34</f>
        <v>27</v>
      </c>
      <c r="C22" s="42">
        <f>Boards!C34</f>
        <v>20</v>
      </c>
      <c r="D22" s="42">
        <f>Boards!D34</f>
        <v>13</v>
      </c>
      <c r="E22" s="42">
        <f>Boards!E34</f>
        <v>11</v>
      </c>
      <c r="F22" s="42">
        <f>Boards!F34</f>
        <v>32</v>
      </c>
      <c r="G22" s="42">
        <f>Boards!G34</f>
        <v>69</v>
      </c>
      <c r="H22" s="42">
        <f>Boards!H34</f>
        <v>42</v>
      </c>
      <c r="I22" s="42">
        <f>Boards!I34</f>
        <v>20</v>
      </c>
      <c r="J22" s="43">
        <f t="shared" si="0"/>
        <v>234</v>
      </c>
    </row>
    <row r="23" spans="1:10" s="1" customFormat="1" ht="13.5" customHeight="1">
      <c r="A23" s="1" t="s">
        <v>68</v>
      </c>
      <c r="B23" s="41">
        <f>'Mag-SCT'!B32</f>
        <v>642</v>
      </c>
      <c r="C23" s="42">
        <f>'Mag-SCT'!C32</f>
        <v>230</v>
      </c>
      <c r="D23" s="42">
        <f>'Mag-SCT'!D32</f>
        <v>126</v>
      </c>
      <c r="E23" s="42">
        <f>'Mag-SCT'!E32</f>
        <v>55</v>
      </c>
      <c r="F23" s="42">
        <f>'Mag-SCT'!F32</f>
        <v>12</v>
      </c>
      <c r="G23" s="42">
        <f>'Mag-SCT'!G32</f>
        <v>2</v>
      </c>
      <c r="H23" s="42">
        <f>'Mag-SCT'!H32</f>
        <v>0</v>
      </c>
      <c r="I23" s="42">
        <f>'Mag-SCT'!I32</f>
        <v>0</v>
      </c>
      <c r="J23" s="43">
        <f t="shared" si="0"/>
        <v>1067</v>
      </c>
    </row>
    <row r="24" spans="1:10" s="1" customFormat="1" ht="13.5" customHeight="1" thickBot="1">
      <c r="A24" s="1" t="s">
        <v>69</v>
      </c>
      <c r="B24" s="41">
        <f>'Mag-SCT'!B38</f>
        <v>38</v>
      </c>
      <c r="C24" s="42">
        <f>'Mag-SCT'!C38</f>
        <v>14</v>
      </c>
      <c r="D24" s="42">
        <f>'Mag-SCT'!D38</f>
        <v>7</v>
      </c>
      <c r="E24" s="42">
        <f>'Mag-SCT'!E38</f>
        <v>1</v>
      </c>
      <c r="F24" s="42">
        <f>'Mag-SCT'!F38</f>
        <v>1</v>
      </c>
      <c r="G24" s="42">
        <f>'Mag-SCT'!G38</f>
        <v>0</v>
      </c>
      <c r="H24" s="42">
        <f>'Mag-SCT'!H38</f>
        <v>1</v>
      </c>
      <c r="I24" s="42">
        <f>'Mag-SCT'!I38</f>
        <v>0</v>
      </c>
      <c r="J24" s="43">
        <f>SUM(B24:I24)</f>
        <v>62</v>
      </c>
    </row>
    <row r="25" spans="1:10" s="1" customFormat="1" ht="13.5" customHeight="1">
      <c r="A25" s="47" t="s">
        <v>26</v>
      </c>
      <c r="B25" s="48">
        <f aca="true" t="shared" si="1" ref="B25:J25">SUM(B8:B24)</f>
        <v>3417</v>
      </c>
      <c r="C25" s="48">
        <f t="shared" si="1"/>
        <v>1847</v>
      </c>
      <c r="D25" s="48">
        <f t="shared" si="1"/>
        <v>1404</v>
      </c>
      <c r="E25" s="48">
        <f t="shared" si="1"/>
        <v>769</v>
      </c>
      <c r="F25" s="48">
        <f t="shared" si="1"/>
        <v>528</v>
      </c>
      <c r="G25" s="48">
        <f t="shared" si="1"/>
        <v>868</v>
      </c>
      <c r="H25" s="48">
        <f t="shared" si="1"/>
        <v>971</v>
      </c>
      <c r="I25" s="48">
        <f t="shared" si="1"/>
        <v>1177</v>
      </c>
      <c r="J25" s="49">
        <f t="shared" si="1"/>
        <v>10981</v>
      </c>
    </row>
    <row r="26" spans="1:11" s="1" customFormat="1" ht="13.5" customHeight="1" thickBot="1">
      <c r="A26" s="50"/>
      <c r="B26" s="51">
        <f>B25/$J25</f>
        <v>0.31117384573353973</v>
      </c>
      <c r="C26" s="51">
        <f aca="true" t="shared" si="2" ref="C26:H26">C25/$J25</f>
        <v>0.16819961752117293</v>
      </c>
      <c r="D26" s="51">
        <f t="shared" si="2"/>
        <v>0.12785720790456243</v>
      </c>
      <c r="E26" s="51">
        <f t="shared" si="2"/>
        <v>0.07003005190784081</v>
      </c>
      <c r="F26" s="51">
        <f t="shared" si="2"/>
        <v>0.04808305254530553</v>
      </c>
      <c r="G26" s="51">
        <f t="shared" si="2"/>
        <v>0.0790456242600856</v>
      </c>
      <c r="H26" s="51">
        <f t="shared" si="2"/>
        <v>0.08842546216191603</v>
      </c>
      <c r="I26" s="51">
        <v>0.1</v>
      </c>
      <c r="J26" s="52"/>
      <c r="K26" s="142"/>
    </row>
    <row r="27" spans="1:10" s="1" customFormat="1" ht="13.5" customHeight="1">
      <c r="A27" s="58"/>
      <c r="B27" s="59"/>
      <c r="C27" s="59"/>
      <c r="D27" s="59"/>
      <c r="E27" s="59"/>
      <c r="F27" s="59"/>
      <c r="G27" s="59"/>
      <c r="H27" s="59"/>
      <c r="I27" s="59"/>
      <c r="J27" s="58"/>
    </row>
    <row r="28" spans="2:10" ht="13.5" customHeight="1">
      <c r="B28" s="1"/>
      <c r="C28" s="1"/>
      <c r="D28" s="1"/>
      <c r="E28" s="30" t="s">
        <v>24</v>
      </c>
      <c r="F28" s="1"/>
      <c r="G28" s="1"/>
      <c r="H28" s="1"/>
      <c r="I28" s="1"/>
      <c r="J28" s="1"/>
    </row>
    <row r="29" spans="2:10" ht="13.5" customHeight="1">
      <c r="B29" s="1"/>
      <c r="C29" s="1"/>
      <c r="D29" s="1"/>
      <c r="E29" s="1"/>
      <c r="F29" s="1"/>
      <c r="G29" s="1"/>
      <c r="H29" s="1"/>
      <c r="I29" s="1"/>
      <c r="J29" s="1"/>
    </row>
    <row r="30" spans="2:10" ht="13.5" customHeight="1">
      <c r="B30" s="1"/>
      <c r="C30" s="1"/>
      <c r="D30" s="1"/>
      <c r="E30" s="30" t="s">
        <v>25</v>
      </c>
      <c r="F30" s="1"/>
      <c r="G30" s="1"/>
      <c r="H30" s="1"/>
      <c r="I30" s="1"/>
      <c r="J30" s="1"/>
    </row>
    <row r="31" spans="2:10" ht="13.5" customHeight="1">
      <c r="B31" s="1"/>
      <c r="C31" s="1"/>
      <c r="D31" s="1"/>
      <c r="E31" s="31" t="s">
        <v>80</v>
      </c>
      <c r="F31" s="1"/>
      <c r="G31" s="1"/>
      <c r="H31" s="1"/>
      <c r="I31" s="1"/>
      <c r="J31" s="1"/>
    </row>
    <row r="32" spans="2:10" ht="13.5" customHeight="1" thickBot="1">
      <c r="B32" s="29"/>
      <c r="C32" s="29"/>
      <c r="D32" s="29"/>
      <c r="E32" s="29"/>
      <c r="F32" s="29"/>
      <c r="G32" s="29"/>
      <c r="H32" s="29"/>
      <c r="I32" s="1"/>
      <c r="J32" s="1"/>
    </row>
    <row r="33" spans="1:10" s="2" customFormat="1" ht="13.5" customHeight="1">
      <c r="A33" s="10"/>
      <c r="B33" s="38" t="s">
        <v>46</v>
      </c>
      <c r="C33" s="39" t="s">
        <v>47</v>
      </c>
      <c r="D33" s="39" t="s">
        <v>48</v>
      </c>
      <c r="E33" s="39" t="s">
        <v>49</v>
      </c>
      <c r="F33" s="39" t="s">
        <v>50</v>
      </c>
      <c r="G33" s="39" t="s">
        <v>51</v>
      </c>
      <c r="H33" s="39" t="s">
        <v>52</v>
      </c>
      <c r="I33" s="40" t="s">
        <v>53</v>
      </c>
      <c r="J33"/>
    </row>
    <row r="34" spans="1:10" s="2" customFormat="1" ht="13.5" customHeight="1" thickBot="1">
      <c r="A34" s="28" t="s">
        <v>62</v>
      </c>
      <c r="B34" s="44">
        <f aca="true" t="shared" si="3" ref="B34:G34">AVERAGE(B35:B51)</f>
        <v>0.36881615107418936</v>
      </c>
      <c r="C34" s="45">
        <f t="shared" si="3"/>
        <v>0.15320824603402936</v>
      </c>
      <c r="D34" s="45">
        <f t="shared" si="3"/>
        <v>0.11454803761431459</v>
      </c>
      <c r="E34" s="45">
        <f t="shared" si="3"/>
        <v>0.06389875137684152</v>
      </c>
      <c r="F34" s="45">
        <f t="shared" si="3"/>
        <v>0.04932999968802665</v>
      </c>
      <c r="G34" s="45">
        <f t="shared" si="3"/>
        <v>0.0811733014040836</v>
      </c>
      <c r="H34" s="45">
        <f>AVERAGE(H35:H51)</f>
        <v>0.08489561961764581</v>
      </c>
      <c r="I34" s="46">
        <f>AVERAGE(I35:I51)</f>
        <v>0.08142994224739224</v>
      </c>
      <c r="J34" s="60"/>
    </row>
    <row r="35" spans="1:10" s="1" customFormat="1" ht="13.5" customHeight="1">
      <c r="A35" s="1" t="s">
        <v>2</v>
      </c>
      <c r="B35" s="61">
        <v>0.47</v>
      </c>
      <c r="C35" s="59">
        <f aca="true" t="shared" si="4" ref="B35:I36">C8/$J8</f>
        <v>0.047619047619047616</v>
      </c>
      <c r="D35" s="59">
        <f t="shared" si="4"/>
        <v>0.047619047619047616</v>
      </c>
      <c r="E35" s="59">
        <f t="shared" si="4"/>
        <v>0.047619047619047616</v>
      </c>
      <c r="F35" s="59">
        <f t="shared" si="4"/>
        <v>0</v>
      </c>
      <c r="G35" s="59">
        <f t="shared" si="4"/>
        <v>0.047619047619047616</v>
      </c>
      <c r="H35" s="59">
        <f t="shared" si="4"/>
        <v>0.14285714285714285</v>
      </c>
      <c r="I35" s="62">
        <f t="shared" si="4"/>
        <v>0.19047619047619047</v>
      </c>
      <c r="J35" s="142"/>
    </row>
    <row r="36" spans="1:10" s="1" customFormat="1" ht="13.5" customHeight="1">
      <c r="A36" s="1" t="s">
        <v>23</v>
      </c>
      <c r="B36" s="61">
        <f t="shared" si="4"/>
        <v>0.4119170984455959</v>
      </c>
      <c r="C36" s="59">
        <f t="shared" si="4"/>
        <v>0.2979274611398964</v>
      </c>
      <c r="D36" s="59">
        <f t="shared" si="4"/>
        <v>0.21761658031088082</v>
      </c>
      <c r="E36" s="59">
        <f t="shared" si="4"/>
        <v>0.04145077720207254</v>
      </c>
      <c r="F36" s="59">
        <f t="shared" si="4"/>
        <v>0.01683937823834197</v>
      </c>
      <c r="G36" s="59">
        <f t="shared" si="4"/>
        <v>0.0012953367875647669</v>
      </c>
      <c r="H36" s="59">
        <f t="shared" si="4"/>
        <v>0.0038860103626943004</v>
      </c>
      <c r="I36" s="62">
        <f t="shared" si="4"/>
        <v>0.009067357512953367</v>
      </c>
      <c r="J36" s="142"/>
    </row>
    <row r="37" spans="1:10" s="1" customFormat="1" ht="13.5" customHeight="1">
      <c r="A37" s="1" t="s">
        <v>77</v>
      </c>
      <c r="B37" s="61">
        <f>B10/$J10</f>
        <v>0.8602620087336245</v>
      </c>
      <c r="C37" s="59">
        <f>C10/$J10</f>
        <v>0.09606986899563319</v>
      </c>
      <c r="D37" s="59">
        <f aca="true" t="shared" si="5" ref="D37:I37">D10/$J10</f>
        <v>0.03056768558951965</v>
      </c>
      <c r="E37" s="59">
        <f t="shared" si="5"/>
        <v>0.004366812227074236</v>
      </c>
      <c r="F37" s="59">
        <f t="shared" si="5"/>
        <v>0.008733624454148471</v>
      </c>
      <c r="G37" s="59">
        <f t="shared" si="5"/>
        <v>0</v>
      </c>
      <c r="H37" s="59">
        <f t="shared" si="5"/>
        <v>0</v>
      </c>
      <c r="I37" s="62">
        <f t="shared" si="5"/>
        <v>0</v>
      </c>
      <c r="J37" s="142"/>
    </row>
    <row r="38" spans="1:10" s="1" customFormat="1" ht="13.5" customHeight="1">
      <c r="A38" s="1" t="s">
        <v>74</v>
      </c>
      <c r="B38" s="61">
        <v>0.8</v>
      </c>
      <c r="C38" s="59">
        <f aca="true" t="shared" si="6" ref="C38:I38">C11/$J11</f>
        <v>0.07692307692307693</v>
      </c>
      <c r="D38" s="59">
        <f t="shared" si="6"/>
        <v>0</v>
      </c>
      <c r="E38" s="59">
        <f t="shared" si="6"/>
        <v>0</v>
      </c>
      <c r="F38" s="59">
        <f t="shared" si="6"/>
        <v>0.038461538461538464</v>
      </c>
      <c r="G38" s="59">
        <f t="shared" si="6"/>
        <v>0</v>
      </c>
      <c r="H38" s="59">
        <f t="shared" si="6"/>
        <v>0</v>
      </c>
      <c r="I38" s="62">
        <f t="shared" si="6"/>
        <v>0.07692307692307693</v>
      </c>
      <c r="J38" s="142"/>
    </row>
    <row r="39" spans="1:10" s="1" customFormat="1" ht="13.5" customHeight="1">
      <c r="A39" s="1" t="s">
        <v>21</v>
      </c>
      <c r="B39" s="61">
        <f aca="true" t="shared" si="7" ref="B39:I41">B12/$J12</f>
        <v>0.24102997045166738</v>
      </c>
      <c r="C39" s="59">
        <f t="shared" si="7"/>
        <v>0.1494301392992824</v>
      </c>
      <c r="D39" s="59">
        <f t="shared" si="7"/>
        <v>0.10996200928661883</v>
      </c>
      <c r="E39" s="59">
        <f t="shared" si="7"/>
        <v>0.06796116504854369</v>
      </c>
      <c r="F39" s="59">
        <f t="shared" si="7"/>
        <v>0.04833262980160405</v>
      </c>
      <c r="G39" s="59">
        <f t="shared" si="7"/>
        <v>0.1044744617982271</v>
      </c>
      <c r="H39" s="59">
        <f t="shared" si="7"/>
        <v>0.11861544955677501</v>
      </c>
      <c r="I39" s="62">
        <f t="shared" si="7"/>
        <v>0.16019417475728157</v>
      </c>
      <c r="J39" s="142"/>
    </row>
    <row r="40" spans="1:10" s="1" customFormat="1" ht="13.5" customHeight="1">
      <c r="A40" s="1" t="s">
        <v>45</v>
      </c>
      <c r="B40" s="61">
        <f t="shared" si="7"/>
        <v>0.14780168381665107</v>
      </c>
      <c r="C40" s="59">
        <v>0.1</v>
      </c>
      <c r="D40" s="59">
        <f t="shared" si="7"/>
        <v>0.09915809167446211</v>
      </c>
      <c r="E40" s="59">
        <f t="shared" si="7"/>
        <v>0.08606173994387278</v>
      </c>
      <c r="F40" s="59">
        <f t="shared" si="7"/>
        <v>0.05893358278765201</v>
      </c>
      <c r="G40" s="59">
        <f t="shared" si="7"/>
        <v>0.08886810102899906</v>
      </c>
      <c r="H40" s="59">
        <f t="shared" si="7"/>
        <v>0.15902712815715622</v>
      </c>
      <c r="I40" s="62">
        <f t="shared" si="7"/>
        <v>0.25444340505144997</v>
      </c>
      <c r="J40" s="142"/>
    </row>
    <row r="41" spans="1:10" s="1" customFormat="1" ht="13.5" customHeight="1">
      <c r="A41" s="1" t="s">
        <v>42</v>
      </c>
      <c r="B41" s="61">
        <f t="shared" si="7"/>
        <v>0.3986083499005964</v>
      </c>
      <c r="C41" s="59">
        <f t="shared" si="7"/>
        <v>0.20675944333996024</v>
      </c>
      <c r="D41" s="59">
        <f t="shared" si="7"/>
        <v>0.15904572564612326</v>
      </c>
      <c r="E41" s="59">
        <f t="shared" si="7"/>
        <v>0.1073558648111332</v>
      </c>
      <c r="F41" s="59">
        <f t="shared" si="7"/>
        <v>0.04473161033797217</v>
      </c>
      <c r="G41" s="59">
        <f t="shared" si="7"/>
        <v>0.03876739562624255</v>
      </c>
      <c r="H41" s="59">
        <f t="shared" si="7"/>
        <v>0.032803180914512925</v>
      </c>
      <c r="I41" s="62">
        <f t="shared" si="7"/>
        <v>0.011928429423459244</v>
      </c>
      <c r="J41" s="142"/>
    </row>
    <row r="42" spans="1:10" s="1" customFormat="1" ht="13.5" customHeight="1">
      <c r="A42" s="1" t="s">
        <v>44</v>
      </c>
      <c r="B42" s="61">
        <f aca="true" t="shared" si="8" ref="B42:B48">B15/$J15</f>
        <v>0.39622641509433965</v>
      </c>
      <c r="C42" s="59">
        <f aca="true" t="shared" si="9" ref="C42:I42">C15/$J15</f>
        <v>0.20754716981132076</v>
      </c>
      <c r="D42" s="59">
        <f t="shared" si="9"/>
        <v>0.1320754716981132</v>
      </c>
      <c r="E42" s="59">
        <f t="shared" si="9"/>
        <v>0.11320754716981132</v>
      </c>
      <c r="F42" s="59">
        <f t="shared" si="9"/>
        <v>0</v>
      </c>
      <c r="G42" s="59">
        <f t="shared" si="9"/>
        <v>0.09433962264150944</v>
      </c>
      <c r="H42" s="59">
        <f t="shared" si="9"/>
        <v>0.05660377358490566</v>
      </c>
      <c r="I42" s="62">
        <f t="shared" si="9"/>
        <v>0</v>
      </c>
      <c r="J42" s="142"/>
    </row>
    <row r="43" spans="1:10" s="1" customFormat="1" ht="13.5" customHeight="1">
      <c r="A43" s="1" t="s">
        <v>22</v>
      </c>
      <c r="B43" s="61">
        <f t="shared" si="8"/>
        <v>0.28487229862475444</v>
      </c>
      <c r="C43" s="59">
        <f aca="true" t="shared" si="10" ref="C43:I43">C16/$J16</f>
        <v>0.18369351669941061</v>
      </c>
      <c r="D43" s="59">
        <f t="shared" si="10"/>
        <v>0.1787819253438114</v>
      </c>
      <c r="E43" s="59">
        <f t="shared" si="10"/>
        <v>0.07072691552062868</v>
      </c>
      <c r="F43" s="59">
        <f t="shared" si="10"/>
        <v>0.08055009823182711</v>
      </c>
      <c r="G43" s="59">
        <f t="shared" si="10"/>
        <v>0.08644400785854617</v>
      </c>
      <c r="H43" s="59">
        <f t="shared" si="10"/>
        <v>0.06974459724950884</v>
      </c>
      <c r="I43" s="62">
        <f t="shared" si="10"/>
        <v>0.04518664047151277</v>
      </c>
      <c r="J43" s="142"/>
    </row>
    <row r="44" spans="1:10" s="1" customFormat="1" ht="13.5" customHeight="1">
      <c r="A44" s="1" t="s">
        <v>43</v>
      </c>
      <c r="B44" s="61">
        <f t="shared" si="8"/>
        <v>0.14102564102564102</v>
      </c>
      <c r="C44" s="59">
        <f>C17/$J17</f>
        <v>0.0641025641025641</v>
      </c>
      <c r="D44" s="59">
        <f>D17/$J17</f>
        <v>0.14743589743589744</v>
      </c>
      <c r="E44" s="59">
        <f>E17/$J17</f>
        <v>0.08974358974358974</v>
      </c>
      <c r="F44" s="59">
        <f aca="true" t="shared" si="11" ref="E44:G45">F17/$J17</f>
        <v>0.08974358974358974</v>
      </c>
      <c r="G44" s="59">
        <f t="shared" si="11"/>
        <v>0.10897435897435898</v>
      </c>
      <c r="H44" s="59">
        <f aca="true" t="shared" si="12" ref="H44:I48">H17/$J17</f>
        <v>0.21794871794871795</v>
      </c>
      <c r="I44" s="62">
        <f t="shared" si="12"/>
        <v>0.14102564102564102</v>
      </c>
      <c r="J44" s="142"/>
    </row>
    <row r="45" spans="1:10" s="1" customFormat="1" ht="13.5" customHeight="1">
      <c r="A45" s="1" t="s">
        <v>63</v>
      </c>
      <c r="B45" s="61">
        <f t="shared" si="8"/>
        <v>0.2802197802197802</v>
      </c>
      <c r="C45" s="59">
        <f aca="true" t="shared" si="13" ref="C45:D48">C18/$J18</f>
        <v>0.2087912087912088</v>
      </c>
      <c r="D45" s="59">
        <f t="shared" si="13"/>
        <v>0.15934065934065933</v>
      </c>
      <c r="E45" s="59">
        <f t="shared" si="11"/>
        <v>0.12087912087912088</v>
      </c>
      <c r="F45" s="59">
        <f t="shared" si="11"/>
        <v>0.06593406593406594</v>
      </c>
      <c r="G45" s="59">
        <f t="shared" si="11"/>
        <v>0.08241758241758242</v>
      </c>
      <c r="H45" s="59">
        <f t="shared" si="12"/>
        <v>0.06318681318681318</v>
      </c>
      <c r="I45" s="62">
        <f t="shared" si="12"/>
        <v>0.019230769230769232</v>
      </c>
      <c r="J45" s="142"/>
    </row>
    <row r="46" spans="1:10" s="1" customFormat="1" ht="13.5" customHeight="1">
      <c r="A46" s="1" t="s">
        <v>64</v>
      </c>
      <c r="B46" s="61">
        <f t="shared" si="8"/>
        <v>0.25</v>
      </c>
      <c r="C46" s="59">
        <f t="shared" si="13"/>
        <v>0.0625</v>
      </c>
      <c r="D46" s="59">
        <f t="shared" si="13"/>
        <v>0.0625</v>
      </c>
      <c r="E46" s="59">
        <f aca="true" t="shared" si="14" ref="E46:G48">E19/$J19</f>
        <v>0.125</v>
      </c>
      <c r="F46" s="59">
        <f t="shared" si="14"/>
        <v>0.125</v>
      </c>
      <c r="G46" s="59">
        <v>0.18</v>
      </c>
      <c r="H46" s="59">
        <f t="shared" si="12"/>
        <v>0.125</v>
      </c>
      <c r="I46" s="62">
        <f t="shared" si="12"/>
        <v>0.0625</v>
      </c>
      <c r="J46" s="142"/>
    </row>
    <row r="47" spans="1:10" s="1" customFormat="1" ht="13.5" customHeight="1">
      <c r="A47" s="1" t="s">
        <v>75</v>
      </c>
      <c r="B47" s="61">
        <f t="shared" si="8"/>
        <v>0.1746031746031746</v>
      </c>
      <c r="C47" s="59">
        <f t="shared" si="13"/>
        <v>0.047619047619047616</v>
      </c>
      <c r="D47" s="59">
        <v>0.15</v>
      </c>
      <c r="E47" s="59">
        <f t="shared" si="14"/>
        <v>0.05555555555555555</v>
      </c>
      <c r="F47" s="59">
        <f t="shared" si="14"/>
        <v>0.05555555555555555</v>
      </c>
      <c r="G47" s="59">
        <f t="shared" si="14"/>
        <v>0.16666666666666666</v>
      </c>
      <c r="H47" s="59">
        <f t="shared" si="12"/>
        <v>0.1746031746031746</v>
      </c>
      <c r="I47" s="62">
        <f t="shared" si="12"/>
        <v>0.16666666666666666</v>
      </c>
      <c r="J47" s="142"/>
    </row>
    <row r="48" spans="1:10" s="1" customFormat="1" ht="13.5" customHeight="1">
      <c r="A48" s="1" t="s">
        <v>76</v>
      </c>
      <c r="B48" s="61">
        <f t="shared" si="8"/>
        <v>0.08333333333333333</v>
      </c>
      <c r="C48" s="59">
        <v>0.34</v>
      </c>
      <c r="D48" s="59">
        <f t="shared" si="13"/>
        <v>0.16666666666666666</v>
      </c>
      <c r="E48" s="59">
        <f t="shared" si="14"/>
        <v>0.041666666666666664</v>
      </c>
      <c r="F48" s="59">
        <f t="shared" si="14"/>
        <v>0.041666666666666664</v>
      </c>
      <c r="G48" s="59">
        <f t="shared" si="14"/>
        <v>0.08333333333333333</v>
      </c>
      <c r="H48" s="59">
        <f t="shared" si="12"/>
        <v>0.08333333333333333</v>
      </c>
      <c r="I48" s="62">
        <f t="shared" si="12"/>
        <v>0.16666666666666666</v>
      </c>
      <c r="J48" s="142"/>
    </row>
    <row r="49" spans="1:10" s="1" customFormat="1" ht="13.5" customHeight="1">
      <c r="A49" s="1" t="s">
        <v>70</v>
      </c>
      <c r="B49" s="61">
        <f aca="true" t="shared" si="15" ref="B49:H49">B22/$J22</f>
        <v>0.11538461538461539</v>
      </c>
      <c r="C49" s="59">
        <v>0.08</v>
      </c>
      <c r="D49" s="59">
        <f t="shared" si="15"/>
        <v>0.05555555555555555</v>
      </c>
      <c r="E49" s="59">
        <f t="shared" si="15"/>
        <v>0.04700854700854701</v>
      </c>
      <c r="F49" s="59">
        <f t="shared" si="15"/>
        <v>0.13675213675213677</v>
      </c>
      <c r="G49" s="59">
        <f t="shared" si="15"/>
        <v>0.2948717948717949</v>
      </c>
      <c r="H49" s="59">
        <f t="shared" si="15"/>
        <v>0.1794871794871795</v>
      </c>
      <c r="I49" s="62">
        <v>0.08</v>
      </c>
      <c r="J49" s="142"/>
    </row>
    <row r="50" spans="1:10" s="1" customFormat="1" ht="13.5" customHeight="1">
      <c r="A50" s="118" t="s">
        <v>68</v>
      </c>
      <c r="B50" s="61">
        <f aca="true" t="shared" si="16" ref="B50:I51">B23/$J23</f>
        <v>0.6016869728209935</v>
      </c>
      <c r="C50" s="59">
        <f t="shared" si="16"/>
        <v>0.2155576382380506</v>
      </c>
      <c r="D50" s="59">
        <f t="shared" si="16"/>
        <v>0.11808809746954077</v>
      </c>
      <c r="E50" s="59">
        <f t="shared" si="16"/>
        <v>0.05154639175257732</v>
      </c>
      <c r="F50" s="59">
        <f t="shared" si="16"/>
        <v>0.011246485473289597</v>
      </c>
      <c r="G50" s="59">
        <f t="shared" si="16"/>
        <v>0.0018744142455482662</v>
      </c>
      <c r="H50" s="59">
        <f t="shared" si="16"/>
        <v>0</v>
      </c>
      <c r="I50" s="62">
        <f t="shared" si="16"/>
        <v>0</v>
      </c>
      <c r="J50" s="142"/>
    </row>
    <row r="51" spans="1:10" s="1" customFormat="1" ht="13.5" customHeight="1">
      <c r="A51" s="119" t="s">
        <v>69</v>
      </c>
      <c r="B51" s="63">
        <f t="shared" si="16"/>
        <v>0.6129032258064516</v>
      </c>
      <c r="C51" s="64">
        <v>0.22</v>
      </c>
      <c r="D51" s="64">
        <f t="shared" si="16"/>
        <v>0.11290322580645161</v>
      </c>
      <c r="E51" s="64">
        <f t="shared" si="16"/>
        <v>0.016129032258064516</v>
      </c>
      <c r="F51" s="64">
        <f t="shared" si="16"/>
        <v>0.016129032258064516</v>
      </c>
      <c r="G51" s="64">
        <f t="shared" si="16"/>
        <v>0</v>
      </c>
      <c r="H51" s="64">
        <f t="shared" si="16"/>
        <v>0.016129032258064516</v>
      </c>
      <c r="I51" s="65">
        <f t="shared" si="16"/>
        <v>0</v>
      </c>
      <c r="J51" s="142"/>
    </row>
    <row r="52" s="1" customFormat="1" ht="13.5" customHeight="1"/>
    <row r="53" spans="1:10" s="1" customFormat="1" ht="13.5" customHeight="1">
      <c r="A53" s="151" t="s">
        <v>61</v>
      </c>
      <c r="B53" s="151"/>
      <c r="C53" s="151"/>
      <c r="D53" s="151"/>
      <c r="E53" s="151"/>
      <c r="F53" s="151"/>
      <c r="G53" s="151"/>
      <c r="H53" s="151"/>
      <c r="I53" s="151"/>
      <c r="J53" s="151"/>
    </row>
    <row r="54" spans="1:10" s="1" customFormat="1" ht="13.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</row>
    <row r="55" spans="1:10" s="1" customFormat="1" ht="13.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</row>
    <row r="56" spans="1:10" s="1" customFormat="1" ht="13.5" customHeight="1">
      <c r="A56" s="66" t="s">
        <v>60</v>
      </c>
      <c r="B56" s="66"/>
      <c r="C56" s="66"/>
      <c r="D56" s="66"/>
      <c r="E56" s="66"/>
      <c r="F56" s="66"/>
      <c r="G56" s="66"/>
      <c r="H56" s="66"/>
      <c r="I56" s="66"/>
      <c r="J56" s="66"/>
    </row>
    <row r="57" spans="2:10" ht="13.5" customHeight="1">
      <c r="B57" s="1"/>
      <c r="C57" s="1"/>
      <c r="D57" s="30" t="s">
        <v>24</v>
      </c>
      <c r="F57" s="1"/>
      <c r="G57" s="1"/>
      <c r="H57" s="1"/>
      <c r="I57" s="1"/>
      <c r="J57" s="1"/>
    </row>
    <row r="58" spans="2:10" ht="13.5" customHeight="1">
      <c r="B58" s="1"/>
      <c r="C58" s="1"/>
      <c r="D58" s="1"/>
      <c r="F58" s="1"/>
      <c r="G58" s="1"/>
      <c r="H58" s="1"/>
      <c r="I58" s="1"/>
      <c r="J58" s="1"/>
    </row>
    <row r="59" spans="2:10" ht="13.5" customHeight="1">
      <c r="B59" s="1"/>
      <c r="C59" s="1"/>
      <c r="D59" s="30" t="s">
        <v>25</v>
      </c>
      <c r="F59" s="1"/>
      <c r="G59" s="1"/>
      <c r="H59" s="1"/>
      <c r="I59" s="1"/>
      <c r="J59" s="1"/>
    </row>
    <row r="60" spans="2:10" ht="13.5" customHeight="1">
      <c r="B60" s="1"/>
      <c r="C60" s="1"/>
      <c r="D60" s="31" t="s">
        <v>80</v>
      </c>
      <c r="F60" s="1"/>
      <c r="G60" s="1"/>
      <c r="H60" s="1"/>
      <c r="I60" s="1"/>
      <c r="J60" s="1"/>
    </row>
    <row r="61" spans="2:10" ht="13.5" customHeight="1" thickBot="1">
      <c r="B61" s="29"/>
      <c r="C61" s="29"/>
      <c r="D61" s="29"/>
      <c r="E61" s="29"/>
      <c r="F61" s="29"/>
      <c r="G61" s="29"/>
      <c r="H61" s="29"/>
      <c r="I61" s="1"/>
      <c r="J61" s="1"/>
    </row>
    <row r="62" spans="1:7" s="2" customFormat="1" ht="13.5" customHeight="1" thickBot="1">
      <c r="A62" s="10"/>
      <c r="B62" s="7" t="s">
        <v>46</v>
      </c>
      <c r="C62" s="8" t="s">
        <v>57</v>
      </c>
      <c r="D62" s="8" t="s">
        <v>58</v>
      </c>
      <c r="E62" s="8" t="s">
        <v>59</v>
      </c>
      <c r="F62" s="8" t="s">
        <v>53</v>
      </c>
      <c r="G62" s="9" t="s">
        <v>3</v>
      </c>
    </row>
    <row r="63" spans="1:7" s="1" customFormat="1" ht="13.5" customHeight="1">
      <c r="A63" s="1" t="s">
        <v>2</v>
      </c>
      <c r="B63" s="41">
        <f>B8</f>
        <v>10</v>
      </c>
      <c r="C63" s="42">
        <f>SUM(C8:D8)</f>
        <v>2</v>
      </c>
      <c r="D63" s="42">
        <f>SUM(E8:F8)</f>
        <v>1</v>
      </c>
      <c r="E63" s="42">
        <f>SUM(G8:H8)</f>
        <v>4</v>
      </c>
      <c r="F63" s="42">
        <f>I8</f>
        <v>4</v>
      </c>
      <c r="G63" s="43">
        <f>SUM(B63:F63)</f>
        <v>21</v>
      </c>
    </row>
    <row r="64" spans="1:7" s="1" customFormat="1" ht="13.5" customHeight="1">
      <c r="A64" s="1" t="s">
        <v>23</v>
      </c>
      <c r="B64" s="41">
        <f>B9</f>
        <v>318</v>
      </c>
      <c r="C64" s="42">
        <f>SUM(C9:D9)</f>
        <v>398</v>
      </c>
      <c r="D64" s="42">
        <f>SUM(E9:F9)</f>
        <v>45</v>
      </c>
      <c r="E64" s="42">
        <f>SUM(G9:H9)</f>
        <v>4</v>
      </c>
      <c r="F64" s="42">
        <f>I9</f>
        <v>7</v>
      </c>
      <c r="G64" s="43">
        <f aca="true" t="shared" si="17" ref="G64:G78">SUM(B64:F64)</f>
        <v>772</v>
      </c>
    </row>
    <row r="65" spans="1:7" s="1" customFormat="1" ht="13.5" customHeight="1">
      <c r="A65" s="1" t="s">
        <v>77</v>
      </c>
      <c r="B65" s="41">
        <f>B10</f>
        <v>197</v>
      </c>
      <c r="C65" s="42">
        <f>SUM(C10:D10)</f>
        <v>29</v>
      </c>
      <c r="D65" s="42">
        <f>SUM(E10:F10)</f>
        <v>3</v>
      </c>
      <c r="E65" s="42">
        <f>SUM(G10:H10)</f>
        <v>0</v>
      </c>
      <c r="F65" s="42">
        <f>I10</f>
        <v>0</v>
      </c>
      <c r="G65" s="43">
        <f t="shared" si="17"/>
        <v>229</v>
      </c>
    </row>
    <row r="66" spans="1:7" s="1" customFormat="1" ht="13.5" customHeight="1">
      <c r="A66" s="1" t="s">
        <v>74</v>
      </c>
      <c r="B66" s="41">
        <f>B11</f>
        <v>21</v>
      </c>
      <c r="C66" s="42">
        <f>SUM(C11:D11)</f>
        <v>2</v>
      </c>
      <c r="D66" s="42">
        <f>SUM(E11:F11)</f>
        <v>1</v>
      </c>
      <c r="E66" s="42">
        <f>SUM(G11:H11)</f>
        <v>0</v>
      </c>
      <c r="F66" s="42">
        <f>I11</f>
        <v>2</v>
      </c>
      <c r="G66" s="43">
        <f>SUM(B66:F66)</f>
        <v>26</v>
      </c>
    </row>
    <row r="67" spans="1:7" s="1" customFormat="1" ht="13.5" customHeight="1">
      <c r="A67" s="1" t="s">
        <v>21</v>
      </c>
      <c r="B67" s="41">
        <f aca="true" t="shared" si="18" ref="B67:B79">B12</f>
        <v>1142</v>
      </c>
      <c r="C67" s="42">
        <f aca="true" t="shared" si="19" ref="C67:C79">SUM(C12:D12)</f>
        <v>1229</v>
      </c>
      <c r="D67" s="42">
        <f aca="true" t="shared" si="20" ref="D67:D79">SUM(E12:F12)</f>
        <v>551</v>
      </c>
      <c r="E67" s="42">
        <f aca="true" t="shared" si="21" ref="E67:E79">SUM(G12:H12)</f>
        <v>1057</v>
      </c>
      <c r="F67" s="42">
        <f aca="true" t="shared" si="22" ref="F67:F79">I12</f>
        <v>759</v>
      </c>
      <c r="G67" s="43">
        <f t="shared" si="17"/>
        <v>4738</v>
      </c>
    </row>
    <row r="68" spans="1:7" s="1" customFormat="1" ht="13.5" customHeight="1">
      <c r="A68" s="1" t="s">
        <v>45</v>
      </c>
      <c r="B68" s="41">
        <f t="shared" si="18"/>
        <v>158</v>
      </c>
      <c r="C68" s="42">
        <f t="shared" si="19"/>
        <v>219</v>
      </c>
      <c r="D68" s="42">
        <f t="shared" si="20"/>
        <v>155</v>
      </c>
      <c r="E68" s="42">
        <f t="shared" si="21"/>
        <v>265</v>
      </c>
      <c r="F68" s="42">
        <f t="shared" si="22"/>
        <v>272</v>
      </c>
      <c r="G68" s="43">
        <f t="shared" si="17"/>
        <v>1069</v>
      </c>
    </row>
    <row r="69" spans="1:7" s="1" customFormat="1" ht="13.5" customHeight="1">
      <c r="A69" s="1" t="s">
        <v>42</v>
      </c>
      <c r="B69" s="41">
        <f t="shared" si="18"/>
        <v>401</v>
      </c>
      <c r="C69" s="42">
        <f t="shared" si="19"/>
        <v>368</v>
      </c>
      <c r="D69" s="42">
        <f t="shared" si="20"/>
        <v>153</v>
      </c>
      <c r="E69" s="42">
        <f t="shared" si="21"/>
        <v>72</v>
      </c>
      <c r="F69" s="42">
        <f t="shared" si="22"/>
        <v>12</v>
      </c>
      <c r="G69" s="43">
        <f t="shared" si="17"/>
        <v>1006</v>
      </c>
    </row>
    <row r="70" spans="1:7" s="1" customFormat="1" ht="13.5" customHeight="1">
      <c r="A70" s="1" t="s">
        <v>44</v>
      </c>
      <c r="B70" s="41">
        <f t="shared" si="18"/>
        <v>21</v>
      </c>
      <c r="C70" s="42">
        <f t="shared" si="19"/>
        <v>18</v>
      </c>
      <c r="D70" s="42">
        <f t="shared" si="20"/>
        <v>6</v>
      </c>
      <c r="E70" s="42">
        <f t="shared" si="21"/>
        <v>8</v>
      </c>
      <c r="F70" s="42">
        <f t="shared" si="22"/>
        <v>0</v>
      </c>
      <c r="G70" s="43">
        <f t="shared" si="17"/>
        <v>53</v>
      </c>
    </row>
    <row r="71" spans="1:7" s="1" customFormat="1" ht="13.5" customHeight="1">
      <c r="A71" s="1" t="s">
        <v>22</v>
      </c>
      <c r="B71" s="41">
        <f t="shared" si="18"/>
        <v>290</v>
      </c>
      <c r="C71" s="42">
        <f t="shared" si="19"/>
        <v>369</v>
      </c>
      <c r="D71" s="42">
        <f t="shared" si="20"/>
        <v>154</v>
      </c>
      <c r="E71" s="42">
        <f t="shared" si="21"/>
        <v>159</v>
      </c>
      <c r="F71" s="42">
        <f t="shared" si="22"/>
        <v>46</v>
      </c>
      <c r="G71" s="43">
        <f t="shared" si="17"/>
        <v>1018</v>
      </c>
    </row>
    <row r="72" spans="1:7" s="1" customFormat="1" ht="13.5" customHeight="1">
      <c r="A72" s="1" t="s">
        <v>43</v>
      </c>
      <c r="B72" s="41">
        <f t="shared" si="18"/>
        <v>22</v>
      </c>
      <c r="C72" s="42">
        <f t="shared" si="19"/>
        <v>33</v>
      </c>
      <c r="D72" s="42">
        <f t="shared" si="20"/>
        <v>28</v>
      </c>
      <c r="E72" s="42">
        <f t="shared" si="21"/>
        <v>51</v>
      </c>
      <c r="F72" s="42">
        <f t="shared" si="22"/>
        <v>22</v>
      </c>
      <c r="G72" s="43">
        <f t="shared" si="17"/>
        <v>156</v>
      </c>
    </row>
    <row r="73" spans="1:7" s="1" customFormat="1" ht="13.5" customHeight="1">
      <c r="A73" s="1" t="s">
        <v>63</v>
      </c>
      <c r="B73" s="41">
        <f t="shared" si="18"/>
        <v>102</v>
      </c>
      <c r="C73" s="42">
        <f t="shared" si="19"/>
        <v>134</v>
      </c>
      <c r="D73" s="42">
        <f t="shared" si="20"/>
        <v>68</v>
      </c>
      <c r="E73" s="42">
        <f t="shared" si="21"/>
        <v>53</v>
      </c>
      <c r="F73" s="42">
        <f t="shared" si="22"/>
        <v>7</v>
      </c>
      <c r="G73" s="43">
        <f t="shared" si="17"/>
        <v>364</v>
      </c>
    </row>
    <row r="74" spans="1:7" s="1" customFormat="1" ht="13.5" customHeight="1">
      <c r="A74" s="1" t="s">
        <v>64</v>
      </c>
      <c r="B74" s="41">
        <f t="shared" si="18"/>
        <v>4</v>
      </c>
      <c r="C74" s="42">
        <f t="shared" si="19"/>
        <v>2</v>
      </c>
      <c r="D74" s="42">
        <f t="shared" si="20"/>
        <v>4</v>
      </c>
      <c r="E74" s="42">
        <f t="shared" si="21"/>
        <v>5</v>
      </c>
      <c r="F74" s="42">
        <f t="shared" si="22"/>
        <v>1</v>
      </c>
      <c r="G74" s="43">
        <f>SUM(B74:F74)</f>
        <v>16</v>
      </c>
    </row>
    <row r="75" spans="1:7" s="1" customFormat="1" ht="13.5" customHeight="1">
      <c r="A75" s="1" t="s">
        <v>75</v>
      </c>
      <c r="B75" s="41">
        <f t="shared" si="18"/>
        <v>22</v>
      </c>
      <c r="C75" s="42">
        <f t="shared" si="19"/>
        <v>26</v>
      </c>
      <c r="D75" s="42">
        <f t="shared" si="20"/>
        <v>14</v>
      </c>
      <c r="E75" s="42">
        <f t="shared" si="21"/>
        <v>43</v>
      </c>
      <c r="F75" s="42">
        <f t="shared" si="22"/>
        <v>21</v>
      </c>
      <c r="G75" s="43">
        <f t="shared" si="17"/>
        <v>126</v>
      </c>
    </row>
    <row r="76" spans="1:7" s="1" customFormat="1" ht="13.5" customHeight="1">
      <c r="A76" s="1" t="s">
        <v>76</v>
      </c>
      <c r="B76" s="41">
        <f t="shared" si="18"/>
        <v>2</v>
      </c>
      <c r="C76" s="42">
        <f t="shared" si="19"/>
        <v>12</v>
      </c>
      <c r="D76" s="42">
        <f t="shared" si="20"/>
        <v>2</v>
      </c>
      <c r="E76" s="42">
        <f t="shared" si="21"/>
        <v>4</v>
      </c>
      <c r="F76" s="42">
        <f t="shared" si="22"/>
        <v>4</v>
      </c>
      <c r="G76" s="43">
        <f>SUM(B76:F76)</f>
        <v>24</v>
      </c>
    </row>
    <row r="77" spans="1:7" s="1" customFormat="1" ht="13.5" customHeight="1">
      <c r="A77" s="1" t="s">
        <v>70</v>
      </c>
      <c r="B77" s="41">
        <f t="shared" si="18"/>
        <v>27</v>
      </c>
      <c r="C77" s="42">
        <f t="shared" si="19"/>
        <v>33</v>
      </c>
      <c r="D77" s="42">
        <f t="shared" si="20"/>
        <v>43</v>
      </c>
      <c r="E77" s="42">
        <f t="shared" si="21"/>
        <v>111</v>
      </c>
      <c r="F77" s="42">
        <f t="shared" si="22"/>
        <v>20</v>
      </c>
      <c r="G77" s="43">
        <f t="shared" si="17"/>
        <v>234</v>
      </c>
    </row>
    <row r="78" spans="1:7" s="1" customFormat="1" ht="13.5" customHeight="1">
      <c r="A78" s="1" t="s">
        <v>68</v>
      </c>
      <c r="B78" s="41">
        <f t="shared" si="18"/>
        <v>642</v>
      </c>
      <c r="C78" s="42">
        <f t="shared" si="19"/>
        <v>356</v>
      </c>
      <c r="D78" s="42">
        <f t="shared" si="20"/>
        <v>67</v>
      </c>
      <c r="E78" s="42">
        <f t="shared" si="21"/>
        <v>2</v>
      </c>
      <c r="F78" s="42">
        <f t="shared" si="22"/>
        <v>0</v>
      </c>
      <c r="G78" s="43">
        <f t="shared" si="17"/>
        <v>1067</v>
      </c>
    </row>
    <row r="79" spans="1:7" s="1" customFormat="1" ht="13.5" customHeight="1" thickBot="1">
      <c r="A79" s="1" t="s">
        <v>69</v>
      </c>
      <c r="B79" s="41">
        <f t="shared" si="18"/>
        <v>38</v>
      </c>
      <c r="C79" s="42">
        <f t="shared" si="19"/>
        <v>21</v>
      </c>
      <c r="D79" s="42">
        <f t="shared" si="20"/>
        <v>2</v>
      </c>
      <c r="E79" s="42">
        <f t="shared" si="21"/>
        <v>1</v>
      </c>
      <c r="F79" s="42">
        <f t="shared" si="22"/>
        <v>0</v>
      </c>
      <c r="G79" s="43">
        <f>SUM(B79:F79)</f>
        <v>62</v>
      </c>
    </row>
    <row r="80" spans="1:7" s="1" customFormat="1" ht="13.5" customHeight="1">
      <c r="A80" s="47" t="s">
        <v>26</v>
      </c>
      <c r="B80" s="48">
        <f aca="true" t="shared" si="23" ref="B80:G80">SUM(B63:B79)</f>
        <v>3417</v>
      </c>
      <c r="C80" s="48">
        <f t="shared" si="23"/>
        <v>3251</v>
      </c>
      <c r="D80" s="48">
        <f t="shared" si="23"/>
        <v>1297</v>
      </c>
      <c r="E80" s="48">
        <f t="shared" si="23"/>
        <v>1839</v>
      </c>
      <c r="F80" s="48">
        <f t="shared" si="23"/>
        <v>1177</v>
      </c>
      <c r="G80" s="49">
        <f t="shared" si="23"/>
        <v>10981</v>
      </c>
    </row>
    <row r="81" spans="1:8" s="1" customFormat="1" ht="13.5" customHeight="1" thickBot="1">
      <c r="A81" s="50"/>
      <c r="B81" s="51">
        <f>B80/$G80</f>
        <v>0.31117384573353973</v>
      </c>
      <c r="C81" s="51">
        <v>0.29</v>
      </c>
      <c r="D81" s="51">
        <f>D80/$G80</f>
        <v>0.11811310445314635</v>
      </c>
      <c r="E81" s="51">
        <f>E80/$G80</f>
        <v>0.16747108642200165</v>
      </c>
      <c r="F81" s="51">
        <f>F80/$G80</f>
        <v>0.10718513796557691</v>
      </c>
      <c r="G81" s="53"/>
      <c r="H81" s="142"/>
    </row>
    <row r="82" s="1" customFormat="1" ht="13.5" customHeight="1"/>
    <row r="83" s="1" customFormat="1" ht="13.5" customHeight="1"/>
    <row r="84" s="1" customFormat="1" ht="13.5" customHeight="1"/>
    <row r="85" s="1" customFormat="1" ht="13.5" customHeight="1"/>
    <row r="86" s="1" customFormat="1" ht="13.5" customHeight="1"/>
    <row r="87" s="1" customFormat="1" ht="13.5" customHeight="1"/>
    <row r="88" s="1" customFormat="1" ht="13.5" customHeight="1"/>
    <row r="89" s="1" customFormat="1" ht="13.5" customHeight="1"/>
    <row r="90" s="1" customFormat="1" ht="13.5" customHeight="1"/>
    <row r="91" s="1" customFormat="1" ht="13.5" customHeight="1"/>
    <row r="92" s="1" customFormat="1" ht="13.5" customHeight="1"/>
    <row r="93" s="1" customFormat="1" ht="13.5" customHeight="1"/>
    <row r="94" s="1" customFormat="1" ht="13.5" customHeight="1"/>
    <row r="95" s="1" customFormat="1" ht="13.5" customHeight="1"/>
    <row r="96" s="1" customFormat="1" ht="13.5" customHeight="1"/>
    <row r="97" s="1" customFormat="1" ht="13.5" customHeight="1"/>
    <row r="98" s="1" customFormat="1" ht="13.5" customHeight="1"/>
    <row r="99" s="1" customFormat="1" ht="13.5" customHeight="1"/>
    <row r="100" s="1" customFormat="1" ht="13.5" customHeight="1"/>
    <row r="101" s="1" customFormat="1" ht="13.5" customHeight="1"/>
    <row r="102" s="1" customFormat="1" ht="13.5" customHeight="1"/>
    <row r="103" s="1" customFormat="1" ht="13.5" customHeight="1"/>
    <row r="104" s="1" customFormat="1" ht="13.5" customHeight="1"/>
    <row r="105" s="1" customFormat="1" ht="13.5" customHeight="1"/>
    <row r="106" s="1" customFormat="1" ht="13.5" customHeight="1"/>
    <row r="107" s="1" customFormat="1" ht="13.5" customHeight="1"/>
    <row r="108" s="1" customFormat="1" ht="13.5" customHeight="1"/>
    <row r="109" s="1" customFormat="1" ht="13.5" customHeight="1"/>
    <row r="110" s="1" customFormat="1" ht="13.5" customHeight="1"/>
    <row r="111" s="1" customFormat="1" ht="13.5" customHeight="1"/>
    <row r="112" s="1" customFormat="1" ht="13.5" customHeight="1"/>
    <row r="113" s="1" customFormat="1" ht="13.5" customHeight="1"/>
    <row r="114" s="1" customFormat="1" ht="13.5" customHeight="1"/>
    <row r="115" s="1" customFormat="1" ht="13.5" customHeight="1"/>
    <row r="116" s="1" customFormat="1" ht="13.5" customHeight="1"/>
    <row r="117" s="1" customFormat="1" ht="13.5" customHeight="1"/>
    <row r="118" s="1" customFormat="1" ht="13.5" customHeight="1"/>
    <row r="119" s="1" customFormat="1" ht="13.5" customHeight="1"/>
    <row r="120" s="1" customFormat="1" ht="13.5" customHeight="1"/>
    <row r="121" s="1" customFormat="1" ht="13.5" customHeight="1"/>
    <row r="122" s="1" customFormat="1" ht="13.5" customHeight="1"/>
    <row r="123" s="1" customFormat="1" ht="13.5" customHeight="1"/>
    <row r="124" s="1" customFormat="1" ht="13.5" customHeight="1"/>
    <row r="125" s="1" customFormat="1" ht="13.5" customHeight="1"/>
    <row r="126" s="1" customFormat="1" ht="13.5" customHeight="1"/>
    <row r="127" s="1" customFormat="1" ht="13.5" customHeight="1"/>
    <row r="128" s="1" customFormat="1" ht="13.5" customHeight="1"/>
    <row r="129" s="1" customFormat="1" ht="13.5" customHeight="1"/>
    <row r="130" s="1" customFormat="1" ht="13.5" customHeight="1"/>
    <row r="131" s="1" customFormat="1" ht="13.5" customHeight="1"/>
    <row r="132" s="1" customFormat="1" ht="13.5" customHeight="1"/>
    <row r="133" s="1" customFormat="1" ht="13.5" customHeight="1"/>
    <row r="134" s="1" customFormat="1" ht="13.5" customHeight="1"/>
    <row r="135" s="1" customFormat="1" ht="13.5" customHeight="1"/>
    <row r="136" s="1" customFormat="1" ht="13.5" customHeight="1"/>
    <row r="137" s="1" customFormat="1" ht="13.5" customHeight="1"/>
    <row r="138" s="1" customFormat="1" ht="13.5" customHeight="1"/>
    <row r="139" s="1" customFormat="1" ht="13.5" customHeight="1"/>
    <row r="140" s="1" customFormat="1" ht="13.5" customHeight="1"/>
    <row r="141" s="1" customFormat="1" ht="13.5" customHeight="1"/>
    <row r="142" s="1" customFormat="1" ht="13.5" customHeight="1"/>
    <row r="143" s="1" customFormat="1" ht="13.5" customHeight="1"/>
    <row r="144" s="1" customFormat="1" ht="13.5" customHeight="1"/>
    <row r="145" s="1" customFormat="1" ht="13.5" customHeight="1"/>
    <row r="146" s="1" customFormat="1" ht="13.5" customHeight="1"/>
    <row r="147" s="1" customFormat="1" ht="13.5" customHeight="1"/>
    <row r="148" s="1" customFormat="1" ht="13.5" customHeight="1"/>
    <row r="149" s="1" customFormat="1" ht="13.5" customHeight="1"/>
    <row r="150" s="1" customFormat="1" ht="13.5" customHeight="1"/>
    <row r="151" s="1" customFormat="1" ht="13.5" customHeight="1"/>
    <row r="152" s="1" customFormat="1" ht="13.5" customHeight="1"/>
    <row r="153" s="1" customFormat="1" ht="13.5" customHeight="1"/>
    <row r="154" s="1" customFormat="1" ht="13.5" customHeight="1"/>
    <row r="155" s="1" customFormat="1" ht="13.5" customHeight="1"/>
    <row r="156" s="1" customFormat="1" ht="13.5" customHeight="1"/>
    <row r="157" s="1" customFormat="1" ht="13.5" customHeight="1"/>
    <row r="158" s="1" customFormat="1" ht="13.5" customHeight="1"/>
    <row r="159" s="1" customFormat="1" ht="13.5" customHeight="1"/>
    <row r="160" s="1" customFormat="1" ht="13.5" customHeight="1"/>
    <row r="161" s="1" customFormat="1" ht="13.5" customHeight="1"/>
    <row r="162" s="1" customFormat="1" ht="13.5" customHeight="1"/>
    <row r="163" s="1" customFormat="1" ht="13.5" customHeight="1"/>
    <row r="164" s="1" customFormat="1" ht="13.5" customHeight="1"/>
    <row r="165" s="1" customFormat="1" ht="13.5" customHeight="1"/>
    <row r="166" s="1" customFormat="1" ht="13.5" customHeight="1"/>
    <row r="167" s="1" customFormat="1" ht="13.5" customHeight="1"/>
    <row r="168" s="1" customFormat="1" ht="13.5" customHeight="1"/>
    <row r="169" s="1" customFormat="1" ht="13.5" customHeight="1"/>
    <row r="170" s="1" customFormat="1" ht="13.5" customHeight="1"/>
    <row r="171" s="1" customFormat="1" ht="13.5" customHeight="1"/>
    <row r="172" s="1" customFormat="1" ht="13.5" customHeight="1"/>
    <row r="173" s="1" customFormat="1" ht="13.5" customHeight="1"/>
    <row r="174" s="1" customFormat="1" ht="13.5" customHeight="1"/>
    <row r="175" s="1" customFormat="1" ht="13.5" customHeight="1"/>
    <row r="176" s="1" customFormat="1" ht="13.5" customHeight="1"/>
    <row r="177" s="1" customFormat="1" ht="13.5" customHeight="1"/>
    <row r="178" s="1" customFormat="1" ht="13.5" customHeight="1"/>
    <row r="179" s="1" customFormat="1" ht="13.5" customHeight="1"/>
    <row r="180" s="1" customFormat="1" ht="13.5" customHeight="1"/>
    <row r="181" s="1" customFormat="1" ht="13.5" customHeight="1"/>
    <row r="182" s="1" customFormat="1" ht="13.5" customHeight="1"/>
    <row r="183" s="1" customFormat="1" ht="13.5" customHeight="1"/>
    <row r="184" s="1" customFormat="1" ht="13.5" customHeight="1"/>
    <row r="185" s="1" customFormat="1" ht="13.5" customHeight="1"/>
    <row r="186" s="1" customFormat="1" ht="13.5" customHeight="1"/>
    <row r="187" s="1" customFormat="1" ht="13.5" customHeight="1"/>
  </sheetData>
  <mergeCells count="1">
    <mergeCell ref="A53:J55"/>
  </mergeCells>
  <printOptions/>
  <pageMargins left="0.75" right="0.46" top="1" bottom="1" header="0.5" footer="0.5"/>
  <pageSetup horizontalDpi="300" verticalDpi="300" orientation="landscape" paperSize="9" r:id="rId2"/>
  <rowBreaks count="2" manualBreakCount="2">
    <brk id="27" max="255" man="1"/>
    <brk id="5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mahok001</cp:lastModifiedBy>
  <cp:lastPrinted>2007-05-24T11:10:41Z</cp:lastPrinted>
  <dcterms:created xsi:type="dcterms:W3CDTF">2002-01-16T10:40:31Z</dcterms:created>
  <dcterms:modified xsi:type="dcterms:W3CDTF">2007-06-06T14:15:44Z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Ye">
    <vt:lpwstr>2007.00000000000</vt:lpwstr>
  </property>
  <property fmtid="{D5CDD505-2E9C-101B-9397-08002B2CF9AE}" pid="4" name="PublishedDa">
    <vt:lpwstr>2007-07-02T00:00:00Z</vt:lpwstr>
  </property>
  <property fmtid="{D5CDD505-2E9C-101B-9397-08002B2CF9AE}" pid="5" name="ReportTy">
    <vt:lpwstr>Age Analysis</vt:lpwstr>
  </property>
</Properties>
</file>