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5"/>
  </bookViews>
  <sheets>
    <sheet name="Appelli" sheetId="1" r:id="rId1"/>
    <sheet name="PA" sheetId="2" r:id="rId2"/>
    <sheet name="Mag-SCT" sheetId="3" r:id="rId3"/>
    <sheet name="Boards" sheetId="4" r:id="rId4"/>
    <sheet name="Tribunal" sheetId="5" r:id="rId5"/>
    <sheet name="Analysis" sheetId="6" r:id="rId6"/>
  </sheets>
  <definedNames/>
  <calcPr fullCalcOnLoad="1"/>
</workbook>
</file>

<file path=xl/sharedStrings.xml><?xml version="1.0" encoding="utf-8"?>
<sst xmlns="http://schemas.openxmlformats.org/spreadsheetml/2006/main" count="300" uniqueCount="83">
  <si>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</si>
  <si>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</si>
  <si>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</si>
  <si>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</si>
  <si>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</si>
  <si>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</si>
  <si>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</si>
  <si>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G. Valenzia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</si>
  <si>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</si>
  <si>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</si>
  <si>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</si>
  <si>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</si>
  <si>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</si>
  <si>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</si>
  <si>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</si>
  <si>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S. Meli</t>
  </si>
  <si>
    <t>Bord li Jikkontrolla l-Kera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</si>
  <si>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</si>
  <si>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</si>
  <si>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</si>
  <si>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</si>
  <si>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</si>
  <si>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</si>
  <si>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P. Sciberras</t>
  </si>
  <si>
    <t>R. C. Pace</t>
  </si>
  <si>
    <t>L. Farrugia Sacco</t>
  </si>
  <si>
    <t>N. Cuschieri</t>
  </si>
  <si>
    <t>T. Mallia</t>
  </si>
  <si>
    <t>J. Padovani</t>
  </si>
  <si>
    <t>J. Azzopardi</t>
  </si>
  <si>
    <t>Mhux Assenjati</t>
  </si>
  <si>
    <t>Qorti Civili, Familja</t>
  </si>
  <si>
    <t>A. Lofaro</t>
  </si>
  <si>
    <t>G. Grixti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</si>
  <si>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</si>
  <si>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</si>
  <si>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</si>
  <si>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</si>
  <si>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</si>
  <si>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</si>
  <si>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</si>
  <si>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</si>
  <si>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</si>
  <si>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</si>
  <si>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</si>
  <si>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</si>
  <si>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</si>
  <si>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</si>
  <si>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</si>
  <si>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</si>
  <si>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</si>
  <si>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</si>
  <si>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</si>
  <si>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</si>
  <si>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</si>
  <si>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</si>
  <si>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</si>
  <si>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</si>
  <si>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I. Spiteri Bailey</t>
  </si>
  <si>
    <t>R. Fenech Adami</t>
  </si>
  <si>
    <t>Tribunal ghal Talbiet Zghar (Malta)</t>
  </si>
  <si>
    <t>Tribunal ghal Talbiet Zghar (Ghawdex)</t>
  </si>
  <si>
    <t>Bord dwar l-Arbitragg ta' l-Artijiet</t>
  </si>
  <si>
    <t>J. R. Micallef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</si>
  <si>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</si>
  <si>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</si>
  <si>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</si>
  <si>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</si>
  <si>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</si>
  <si>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</si>
  <si>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</si>
  <si>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</si>
  <si>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G. Mifsud</t>
  </si>
  <si>
    <t>M. Karlsson</t>
  </si>
  <si>
    <t>V. Galea Debono</t>
  </si>
  <si>
    <t>M. Scerri</t>
  </si>
  <si>
    <t>Mhux assenjati</t>
  </si>
  <si>
    <t>E.Grima</t>
  </si>
  <si>
    <t>J. Z. Mckeon</t>
  </si>
  <si>
    <t>G.Camilleri</t>
  </si>
  <si>
    <t>D. Clarke</t>
  </si>
  <si>
    <t>31 ta' Marzu 2010</t>
  </si>
  <si>
    <t>Tribunal Amministrattiv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</si>
</sst>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" borderId="10" xfId="0" applyFont="1" applyFill="1" applyBorder="1" applyAlignment="1">
      <alignment horizontal="center" vertical="center"/>
    </xf>
    <xf numFmtId="12" fontId="2" fillId="4" borderId="11" xfId="0" applyNumberFormat="1" applyFont="1" applyFill="1" applyBorder="1" applyAlignment="1">
      <alignment horizontal="center" vertical="center"/>
    </xf>
    <xf numFmtId="12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9" fontId="3" fillId="0" borderId="14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16" xfId="0" applyFont="1" applyFill="1" applyBorder="1" applyAlignment="1">
      <alignment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vertical="top"/>
    </xf>
    <xf numFmtId="0" fontId="3" fillId="22" borderId="21" xfId="0" applyFont="1" applyFill="1" applyBorder="1" applyAlignment="1">
      <alignment vertical="top"/>
    </xf>
    <xf numFmtId="0" fontId="2" fillId="4" borderId="23" xfId="0" applyFont="1" applyFill="1" applyBorder="1" applyAlignment="1">
      <alignment horizontal="center" vertical="center"/>
    </xf>
    <xf numFmtId="12" fontId="2" fillId="4" borderId="24" xfId="0" applyNumberFormat="1" applyFont="1" applyFill="1" applyBorder="1" applyAlignment="1">
      <alignment horizontal="center" vertical="center"/>
    </xf>
    <xf numFmtId="12" fontId="2" fillId="4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9" fontId="2" fillId="4" borderId="28" xfId="0" applyNumberFormat="1" applyFont="1" applyFill="1" applyBorder="1" applyAlignment="1">
      <alignment horizontal="center" vertical="center"/>
    </xf>
    <xf numFmtId="9" fontId="2" fillId="4" borderId="13" xfId="0" applyNumberFormat="1" applyFont="1" applyFill="1" applyBorder="1" applyAlignment="1">
      <alignment horizontal="center" vertical="center"/>
    </xf>
    <xf numFmtId="9" fontId="2" fillId="4" borderId="29" xfId="0" applyNumberFormat="1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/>
    </xf>
    <xf numFmtId="1" fontId="1" fillId="22" borderId="24" xfId="0" applyNumberFormat="1" applyFont="1" applyFill="1" applyBorder="1" applyAlignment="1">
      <alignment horizontal="center"/>
    </xf>
    <xf numFmtId="1" fontId="1" fillId="22" borderId="25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/>
    </xf>
    <xf numFmtId="9" fontId="1" fillId="22" borderId="13" xfId="0" applyNumberFormat="1" applyFont="1" applyFill="1" applyBorder="1" applyAlignment="1">
      <alignment horizontal="center"/>
    </xf>
    <xf numFmtId="0" fontId="1" fillId="22" borderId="29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24" borderId="0" xfId="0" applyFont="1" applyFill="1" applyBorder="1" applyAlignment="1">
      <alignment/>
    </xf>
    <xf numFmtId="9" fontId="1" fillId="24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24" borderId="26" xfId="0" applyNumberFormat="1" applyFont="1" applyFill="1" applyBorder="1" applyAlignment="1">
      <alignment horizontal="center"/>
    </xf>
    <xf numFmtId="9" fontId="1" fillId="24" borderId="27" xfId="0" applyNumberFormat="1" applyFont="1" applyFill="1" applyBorder="1" applyAlignment="1">
      <alignment horizontal="center"/>
    </xf>
    <xf numFmtId="9" fontId="1" fillId="24" borderId="30" xfId="0" applyNumberFormat="1" applyFont="1" applyFill="1" applyBorder="1" applyAlignment="1">
      <alignment horizontal="center"/>
    </xf>
    <xf numFmtId="9" fontId="1" fillId="24" borderId="31" xfId="0" applyNumberFormat="1" applyFont="1" applyFill="1" applyBorder="1" applyAlignment="1">
      <alignment horizontal="center"/>
    </xf>
    <xf numFmtId="9" fontId="1" fillId="24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vertical="top"/>
    </xf>
    <xf numFmtId="10" fontId="3" fillId="22" borderId="22" xfId="0" applyNumberFormat="1" applyFont="1" applyFill="1" applyBorder="1" applyAlignment="1">
      <alignment horizontal="center"/>
    </xf>
    <xf numFmtId="9" fontId="3" fillId="22" borderId="22" xfId="0" applyNumberFormat="1" applyFont="1" applyFill="1" applyBorder="1" applyAlignment="1">
      <alignment horizontal="center"/>
    </xf>
    <xf numFmtId="9" fontId="3" fillId="22" borderId="17" xfId="0" applyNumberFormat="1" applyFont="1" applyFill="1" applyBorder="1" applyAlignment="1">
      <alignment horizontal="center"/>
    </xf>
    <xf numFmtId="10" fontId="3" fillId="22" borderId="17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22" borderId="3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9" fontId="3" fillId="0" borderId="37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22" borderId="31" xfId="0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/>
    </xf>
    <xf numFmtId="9" fontId="3" fillId="0" borderId="38" xfId="0" applyNumberFormat="1" applyFont="1" applyFill="1" applyBorder="1" applyAlignment="1">
      <alignment horizontal="center"/>
    </xf>
    <xf numFmtId="0" fontId="1" fillId="22" borderId="39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40" xfId="0" applyNumberFormat="1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 vertical="top"/>
    </xf>
    <xf numFmtId="9" fontId="3" fillId="0" borderId="38" xfId="0" applyNumberFormat="1" applyFont="1" applyFill="1" applyBorder="1" applyAlignment="1">
      <alignment horizontal="center" vertical="top"/>
    </xf>
    <xf numFmtId="0" fontId="1" fillId="22" borderId="25" xfId="0" applyFont="1" applyFill="1" applyBorder="1" applyAlignment="1">
      <alignment horizontal="center" vertical="center"/>
    </xf>
    <xf numFmtId="9" fontId="3" fillId="22" borderId="42" xfId="0" applyNumberFormat="1" applyFont="1" applyFill="1" applyBorder="1" applyAlignment="1">
      <alignment horizontal="center"/>
    </xf>
    <xf numFmtId="9" fontId="3" fillId="22" borderId="34" xfId="0" applyNumberFormat="1" applyFont="1" applyFill="1" applyBorder="1" applyAlignment="1">
      <alignment horizontal="center"/>
    </xf>
    <xf numFmtId="0" fontId="1" fillId="22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9" fontId="3" fillId="0" borderId="35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3" fillId="0" borderId="39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9" fontId="3" fillId="0" borderId="39" xfId="0" applyNumberFormat="1" applyFont="1" applyFill="1" applyBorder="1" applyAlignment="1">
      <alignment horizontal="center" vertical="top"/>
    </xf>
    <xf numFmtId="9" fontId="3" fillId="0" borderId="15" xfId="0" applyNumberFormat="1" applyFont="1" applyFill="1" applyBorder="1" applyAlignment="1">
      <alignment horizontal="center" vertical="top"/>
    </xf>
    <xf numFmtId="9" fontId="3" fillId="0" borderId="42" xfId="0" applyNumberFormat="1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3" fillId="0" borderId="35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37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top"/>
    </xf>
    <xf numFmtId="9" fontId="3" fillId="0" borderId="25" xfId="0" applyNumberFormat="1" applyFont="1" applyFill="1" applyBorder="1" applyAlignment="1">
      <alignment horizontal="center" vertical="top"/>
    </xf>
    <xf numFmtId="0" fontId="1" fillId="22" borderId="4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9" fontId="3" fillId="0" borderId="43" xfId="0" applyNumberFormat="1" applyFont="1" applyFill="1" applyBorder="1" applyAlignment="1">
      <alignment horizontal="center" vertical="top"/>
    </xf>
    <xf numFmtId="9" fontId="3" fillId="0" borderId="31" xfId="0" applyNumberFormat="1" applyFont="1" applyFill="1" applyBorder="1" applyAlignment="1">
      <alignment horizontal="center" vertical="top"/>
    </xf>
    <xf numFmtId="9" fontId="3" fillId="0" borderId="44" xfId="0" applyNumberFormat="1" applyFont="1" applyFill="1" applyBorder="1" applyAlignment="1">
      <alignment horizontal="center" vertical="top"/>
    </xf>
    <xf numFmtId="9" fontId="3" fillId="0" borderId="28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9" fontId="3" fillId="0" borderId="29" xfId="0" applyNumberFormat="1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 vertical="center"/>
    </xf>
    <xf numFmtId="0" fontId="1" fillId="22" borderId="4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top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9" fontId="3" fillId="0" borderId="0" xfId="0" applyNumberFormat="1" applyFont="1" applyFill="1" applyAlignment="1">
      <alignment horizontal="center" vertical="top"/>
    </xf>
    <xf numFmtId="0" fontId="1" fillId="0" borderId="3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142875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27</xdr:row>
      <xdr:rowOff>0</xdr:rowOff>
    </xdr:from>
    <xdr:to>
      <xdr:col>6</xdr:col>
      <xdr:colOff>666750</xdr:colOff>
      <xdr:row>27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14675" y="462915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58</xdr:row>
      <xdr:rowOff>47625</xdr:rowOff>
    </xdr:from>
    <xdr:to>
      <xdr:col>0</xdr:col>
      <xdr:colOff>1676400</xdr:colOff>
      <xdr:row>62</xdr:row>
      <xdr:rowOff>66675</xdr:rowOff>
    </xdr:to>
    <xdr:pic>
      <xdr:nvPicPr>
        <xdr:cNvPr id="2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0</xdr:col>
      <xdr:colOff>2066925</xdr:colOff>
      <xdr:row>32</xdr:row>
      <xdr:rowOff>152400</xdr:rowOff>
    </xdr:to>
    <xdr:pic>
      <xdr:nvPicPr>
        <xdr:cNvPr id="4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27" t="s">
        <v>20</v>
      </c>
    </row>
    <row r="2" ht="13.5" customHeight="1"/>
    <row r="3" ht="13.5" customHeight="1">
      <c r="E3" s="27" t="s">
        <v>21</v>
      </c>
    </row>
    <row r="4" ht="13.5" customHeight="1">
      <c r="E4" s="28" t="s">
        <v>81</v>
      </c>
    </row>
    <row r="5" spans="2:8" ht="13.5" customHeight="1">
      <c r="B5" s="26"/>
      <c r="C5" s="26"/>
      <c r="D5" s="26"/>
      <c r="E5" s="26"/>
      <c r="F5" s="26"/>
      <c r="G5" s="26"/>
      <c r="H5" s="26"/>
    </row>
    <row r="6" spans="2:8" ht="13.5" customHeight="1" thickBot="1">
      <c r="B6" s="26"/>
      <c r="C6" s="26"/>
      <c r="D6" s="26"/>
      <c r="E6" s="26"/>
      <c r="F6" s="26"/>
      <c r="G6" s="26"/>
      <c r="H6" s="26"/>
    </row>
    <row r="7" spans="1:10" s="2" customFormat="1" ht="13.5" customHeight="1" thickBot="1">
      <c r="A7" s="29" t="s">
        <v>2</v>
      </c>
      <c r="B7" s="7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3</v>
      </c>
    </row>
    <row r="8" spans="1:10" s="4" customFormat="1" ht="10.5" customHeight="1">
      <c r="A8" s="11"/>
      <c r="B8" s="134">
        <v>28</v>
      </c>
      <c r="C8" s="127">
        <v>11</v>
      </c>
      <c r="D8" s="127">
        <v>1</v>
      </c>
      <c r="E8" s="127">
        <v>1</v>
      </c>
      <c r="F8" s="127">
        <v>0</v>
      </c>
      <c r="G8" s="127">
        <v>0</v>
      </c>
      <c r="H8" s="127">
        <v>0</v>
      </c>
      <c r="I8" s="127">
        <v>0</v>
      </c>
      <c r="J8" s="20">
        <f>SUM(B8:I8)</f>
        <v>41</v>
      </c>
    </row>
    <row r="9" spans="1:11" s="5" customFormat="1" ht="10.5" customHeight="1" thickBot="1">
      <c r="A9" s="13"/>
      <c r="B9" s="78">
        <v>0.69</v>
      </c>
      <c r="C9" s="14">
        <f>C8/$J8</f>
        <v>0.2682926829268293</v>
      </c>
      <c r="D9" s="14">
        <f aca="true" t="shared" si="0" ref="D9:I9">D8/$J8</f>
        <v>0.024390243902439025</v>
      </c>
      <c r="E9" s="14">
        <f t="shared" si="0"/>
        <v>0.024390243902439025</v>
      </c>
      <c r="F9" s="14">
        <f t="shared" si="0"/>
        <v>0</v>
      </c>
      <c r="G9" s="14">
        <f t="shared" si="0"/>
        <v>0</v>
      </c>
      <c r="H9" s="14">
        <f>H12/$J12</f>
        <v>0</v>
      </c>
      <c r="I9" s="86">
        <f t="shared" si="0"/>
        <v>0</v>
      </c>
      <c r="J9" s="114"/>
      <c r="K9" s="102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79" t="s">
        <v>19</v>
      </c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46</v>
      </c>
      <c r="H11" s="8" t="s">
        <v>44</v>
      </c>
      <c r="I11" s="8" t="s">
        <v>45</v>
      </c>
      <c r="J11" s="9" t="s">
        <v>3</v>
      </c>
    </row>
    <row r="12" spans="1:10" s="4" customFormat="1" ht="10.5" customHeight="1">
      <c r="A12" s="11"/>
      <c r="B12" s="134">
        <v>248</v>
      </c>
      <c r="C12" s="127">
        <v>239</v>
      </c>
      <c r="D12" s="127">
        <v>50</v>
      </c>
      <c r="E12" s="127">
        <v>4</v>
      </c>
      <c r="F12" s="127">
        <v>2</v>
      </c>
      <c r="G12" s="127">
        <v>0</v>
      </c>
      <c r="H12" s="127">
        <v>0</v>
      </c>
      <c r="I12" s="135">
        <v>11</v>
      </c>
      <c r="J12" s="66">
        <f>SUM(B12:I12)</f>
        <v>554</v>
      </c>
    </row>
    <row r="13" spans="1:11" s="6" customFormat="1" ht="10.5" customHeight="1" thickBot="1">
      <c r="A13" s="80"/>
      <c r="B13" s="78">
        <f aca="true" t="shared" si="1" ref="B13:I13">B12/$J12</f>
        <v>0.44765342960288806</v>
      </c>
      <c r="C13" s="14">
        <f t="shared" si="1"/>
        <v>0.4314079422382672</v>
      </c>
      <c r="D13" s="14">
        <f t="shared" si="1"/>
        <v>0.09025270758122744</v>
      </c>
      <c r="E13" s="14">
        <f t="shared" si="1"/>
        <v>0.007220216606498195</v>
      </c>
      <c r="F13" s="14">
        <f t="shared" si="1"/>
        <v>0.0036101083032490976</v>
      </c>
      <c r="G13" s="14">
        <f t="shared" si="1"/>
        <v>0</v>
      </c>
      <c r="H13" s="14">
        <f t="shared" si="1"/>
        <v>0</v>
      </c>
      <c r="I13" s="14">
        <f t="shared" si="1"/>
        <v>0.019855595667870037</v>
      </c>
      <c r="J13" s="21"/>
      <c r="K13" s="102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29" t="s">
        <v>4</v>
      </c>
      <c r="B15" s="7" t="s">
        <v>38</v>
      </c>
      <c r="C15" s="8" t="s">
        <v>39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  <c r="I15" s="8" t="s">
        <v>45</v>
      </c>
      <c r="J15" s="9" t="s">
        <v>3</v>
      </c>
    </row>
    <row r="16" spans="1:11" s="109" customFormat="1" ht="10.5" customHeight="1">
      <c r="A16" s="11" t="s">
        <v>30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6">
        <v>0</v>
      </c>
      <c r="J16" s="89">
        <f>SUM(B16:I16)</f>
        <v>0</v>
      </c>
      <c r="K16" s="65"/>
    </row>
    <row r="17" spans="1:11" s="4" customFormat="1" ht="10.5" customHeight="1">
      <c r="A17" s="11" t="s">
        <v>23</v>
      </c>
      <c r="B17" s="82">
        <v>65</v>
      </c>
      <c r="C17" s="127">
        <v>3</v>
      </c>
      <c r="D17" s="127">
        <v>3</v>
      </c>
      <c r="E17" s="127">
        <v>3</v>
      </c>
      <c r="F17" s="127">
        <v>0</v>
      </c>
      <c r="G17" s="127">
        <v>0</v>
      </c>
      <c r="H17" s="127">
        <v>0</v>
      </c>
      <c r="I17" s="127">
        <v>0</v>
      </c>
      <c r="J17" s="31">
        <f>SUM(B17:I17)</f>
        <v>74</v>
      </c>
      <c r="K17"/>
    </row>
    <row r="18" spans="1:11" s="4" customFormat="1" ht="10.5" customHeight="1">
      <c r="A18" s="11" t="s">
        <v>24</v>
      </c>
      <c r="B18" s="82">
        <v>14</v>
      </c>
      <c r="C18" s="127">
        <v>2</v>
      </c>
      <c r="D18" s="127">
        <v>1</v>
      </c>
      <c r="E18" s="127">
        <v>2</v>
      </c>
      <c r="F18" s="127">
        <v>1</v>
      </c>
      <c r="G18" s="127">
        <v>1</v>
      </c>
      <c r="H18" s="127">
        <v>0</v>
      </c>
      <c r="I18" s="127">
        <v>0</v>
      </c>
      <c r="J18" s="31">
        <f>SUM(B18:I18)</f>
        <v>21</v>
      </c>
      <c r="K18"/>
    </row>
    <row r="19" spans="1:10" s="4" customFormat="1" ht="10.5" customHeight="1">
      <c r="A19" s="77" t="s">
        <v>5</v>
      </c>
      <c r="B19" s="115">
        <f aca="true" t="shared" si="2" ref="B19:J19">SUM(B16:B18)</f>
        <v>79</v>
      </c>
      <c r="C19" s="116">
        <f t="shared" si="2"/>
        <v>5</v>
      </c>
      <c r="D19" s="116">
        <f t="shared" si="2"/>
        <v>4</v>
      </c>
      <c r="E19" s="116">
        <f t="shared" si="2"/>
        <v>5</v>
      </c>
      <c r="F19" s="116">
        <f t="shared" si="2"/>
        <v>1</v>
      </c>
      <c r="G19" s="116">
        <f t="shared" si="2"/>
        <v>1</v>
      </c>
      <c r="H19" s="116">
        <f t="shared" si="2"/>
        <v>0</v>
      </c>
      <c r="I19" s="117">
        <f t="shared" si="2"/>
        <v>0</v>
      </c>
      <c r="J19" s="32">
        <f t="shared" si="2"/>
        <v>95</v>
      </c>
    </row>
    <row r="20" spans="1:11" s="6" customFormat="1" ht="10.5" customHeight="1">
      <c r="A20" s="3"/>
      <c r="B20" s="101">
        <v>0.84</v>
      </c>
      <c r="C20" s="15">
        <f aca="true" t="shared" si="3" ref="B20:I20">C19/$J19</f>
        <v>0.05263157894736842</v>
      </c>
      <c r="D20" s="15">
        <f t="shared" si="3"/>
        <v>0.042105263157894736</v>
      </c>
      <c r="E20" s="15">
        <f t="shared" si="3"/>
        <v>0.05263157894736842</v>
      </c>
      <c r="F20" s="15">
        <f t="shared" si="3"/>
        <v>0.010526315789473684</v>
      </c>
      <c r="G20" s="15">
        <f t="shared" si="3"/>
        <v>0.010526315789473684</v>
      </c>
      <c r="H20" s="15">
        <f t="shared" si="3"/>
        <v>0</v>
      </c>
      <c r="I20" s="108">
        <f t="shared" si="3"/>
        <v>0</v>
      </c>
      <c r="J20" s="73"/>
      <c r="K20" s="102"/>
    </row>
    <row r="21" spans="1:11" s="4" customFormat="1" ht="10.5" customHeight="1" thickBot="1">
      <c r="A21" s="11" t="s">
        <v>23</v>
      </c>
      <c r="B21" s="128">
        <v>13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30">
        <v>0</v>
      </c>
      <c r="J21" s="31">
        <f>SUM(B21:I21)</f>
        <v>13</v>
      </c>
      <c r="K21"/>
    </row>
    <row r="22" spans="1:10" s="4" customFormat="1" ht="10.5" customHeight="1">
      <c r="A22" s="77" t="s">
        <v>13</v>
      </c>
      <c r="B22" s="115">
        <f aca="true" t="shared" si="4" ref="B22:J22">SUM(B21:B21)</f>
        <v>13</v>
      </c>
      <c r="C22" s="116">
        <f t="shared" si="4"/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  <c r="I22" s="116">
        <f t="shared" si="4"/>
        <v>0</v>
      </c>
      <c r="J22" s="32">
        <f t="shared" si="4"/>
        <v>13</v>
      </c>
    </row>
    <row r="23" spans="1:11" s="6" customFormat="1" ht="10.5" customHeight="1">
      <c r="A23" s="3"/>
      <c r="B23" s="83">
        <f>B22/$J22</f>
        <v>1</v>
      </c>
      <c r="C23" s="15">
        <f aca="true" t="shared" si="5" ref="C23:I23">C22/$J22</f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70"/>
      <c r="K23" s="102"/>
    </row>
    <row r="24" spans="1:10" s="4" customFormat="1" ht="10.5" customHeight="1" thickBot="1">
      <c r="A24" s="81" t="s">
        <v>6</v>
      </c>
      <c r="B24" s="84">
        <f aca="true" t="shared" si="6" ref="B24:J24">B22+B19</f>
        <v>92</v>
      </c>
      <c r="C24" s="16">
        <f t="shared" si="6"/>
        <v>5</v>
      </c>
      <c r="D24" s="16">
        <f t="shared" si="6"/>
        <v>4</v>
      </c>
      <c r="E24" s="16">
        <f t="shared" si="6"/>
        <v>5</v>
      </c>
      <c r="F24" s="16">
        <f t="shared" si="6"/>
        <v>1</v>
      </c>
      <c r="G24" s="16">
        <f t="shared" si="6"/>
        <v>1</v>
      </c>
      <c r="H24" s="16">
        <f t="shared" si="6"/>
        <v>0</v>
      </c>
      <c r="I24" s="16">
        <f t="shared" si="6"/>
        <v>0</v>
      </c>
      <c r="J24" s="19">
        <f t="shared" si="6"/>
        <v>108</v>
      </c>
    </row>
    <row r="25" spans="1:11" s="6" customFormat="1" ht="10.5" customHeight="1" thickBot="1">
      <c r="A25" s="80"/>
      <c r="B25" s="85">
        <f aca="true" t="shared" si="7" ref="B25:I25">B24/$J24</f>
        <v>0.8518518518518519</v>
      </c>
      <c r="C25" s="17">
        <f t="shared" si="7"/>
        <v>0.046296296296296294</v>
      </c>
      <c r="D25" s="17">
        <v>0.03</v>
      </c>
      <c r="E25" s="17">
        <f t="shared" si="7"/>
        <v>0.046296296296296294</v>
      </c>
      <c r="F25" s="17">
        <f t="shared" si="7"/>
        <v>0.009259259259259259</v>
      </c>
      <c r="G25" s="17">
        <f t="shared" si="7"/>
        <v>0.009259259259259259</v>
      </c>
      <c r="H25" s="17">
        <f t="shared" si="7"/>
        <v>0</v>
      </c>
      <c r="I25" s="17">
        <f t="shared" si="7"/>
        <v>0</v>
      </c>
      <c r="J25" s="18"/>
      <c r="K25" s="102"/>
    </row>
    <row r="26" spans="1:10" s="12" customFormat="1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13.5" customHeight="1"/>
    <row r="28" ht="13.5" customHeight="1"/>
    <row r="29" ht="13.5" customHeight="1"/>
    <row r="30" ht="13.5" customHeight="1"/>
    <row r="31" spans="1:2" ht="13.5" customHeight="1">
      <c r="A31"/>
      <c r="B31"/>
    </row>
    <row r="32" spans="1:2" ht="13.5" customHeight="1">
      <c r="A32"/>
      <c r="B32"/>
    </row>
    <row r="33" spans="1:2" ht="12.75">
      <c r="A33" s="65"/>
      <c r="B33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8">
      <selection activeCell="H59" sqref="H59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20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81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12</v>
      </c>
      <c r="B7" s="35" t="s">
        <v>38</v>
      </c>
      <c r="C7" s="36" t="s">
        <v>39</v>
      </c>
      <c r="D7" s="36" t="s">
        <v>40</v>
      </c>
      <c r="E7" s="36" t="s">
        <v>41</v>
      </c>
      <c r="F7" s="36" t="s">
        <v>42</v>
      </c>
      <c r="G7" s="36" t="s">
        <v>46</v>
      </c>
      <c r="H7" s="36" t="s">
        <v>44</v>
      </c>
      <c r="I7" s="36" t="s">
        <v>45</v>
      </c>
      <c r="J7" s="9" t="s">
        <v>3</v>
      </c>
    </row>
    <row r="8" spans="1:11" s="4" customFormat="1" ht="10.5" customHeight="1">
      <c r="A8" s="11" t="s">
        <v>30</v>
      </c>
      <c r="B8" s="131">
        <v>0</v>
      </c>
      <c r="C8" s="132">
        <v>0</v>
      </c>
      <c r="D8" s="132">
        <v>0</v>
      </c>
      <c r="E8" s="132">
        <v>0</v>
      </c>
      <c r="F8" s="132">
        <v>0</v>
      </c>
      <c r="G8" s="132">
        <v>1</v>
      </c>
      <c r="H8" s="132">
        <v>0</v>
      </c>
      <c r="I8" s="133">
        <v>0</v>
      </c>
      <c r="J8" s="89">
        <f>SUM(B8:I8)</f>
        <v>1</v>
      </c>
      <c r="K8"/>
    </row>
    <row r="9" spans="1:11" s="4" customFormat="1" ht="10.5" customHeight="1">
      <c r="A9" s="11" t="s">
        <v>32</v>
      </c>
      <c r="B9" s="82">
        <v>132</v>
      </c>
      <c r="C9" s="97">
        <v>113</v>
      </c>
      <c r="D9" s="97">
        <v>118</v>
      </c>
      <c r="E9" s="97">
        <v>40</v>
      </c>
      <c r="F9" s="97">
        <v>35</v>
      </c>
      <c r="G9" s="97">
        <v>81</v>
      </c>
      <c r="H9" s="97">
        <v>51</v>
      </c>
      <c r="I9" s="94">
        <v>156</v>
      </c>
      <c r="J9" s="68">
        <f>SUM(B9:I9)</f>
        <v>726</v>
      </c>
      <c r="K9"/>
    </row>
    <row r="10" spans="1:11" s="4" customFormat="1" ht="10.5" customHeight="1">
      <c r="A10" s="11" t="s">
        <v>69</v>
      </c>
      <c r="B10" s="82">
        <v>4</v>
      </c>
      <c r="C10" s="97">
        <v>6</v>
      </c>
      <c r="D10" s="97">
        <v>81</v>
      </c>
      <c r="E10" s="97">
        <v>138</v>
      </c>
      <c r="F10" s="97">
        <v>59</v>
      </c>
      <c r="G10" s="97">
        <v>60</v>
      </c>
      <c r="H10" s="97">
        <v>42</v>
      </c>
      <c r="I10" s="94">
        <v>46</v>
      </c>
      <c r="J10" s="68">
        <f>SUM(B10:I10)</f>
        <v>436</v>
      </c>
      <c r="K10"/>
    </row>
    <row r="11" spans="1:11" s="4" customFormat="1" ht="10.5" customHeight="1">
      <c r="A11" s="11" t="s">
        <v>7</v>
      </c>
      <c r="B11" s="82">
        <v>0</v>
      </c>
      <c r="C11" s="97">
        <v>1</v>
      </c>
      <c r="D11" s="97">
        <v>1</v>
      </c>
      <c r="E11" s="97">
        <v>2</v>
      </c>
      <c r="F11" s="97">
        <v>0</v>
      </c>
      <c r="G11" s="97">
        <v>0</v>
      </c>
      <c r="H11" s="97">
        <v>0</v>
      </c>
      <c r="I11" s="94">
        <v>1</v>
      </c>
      <c r="J11" s="68">
        <f aca="true" t="shared" si="0" ref="J11:J21">SUM(B11:I11)</f>
        <v>5</v>
      </c>
      <c r="K11"/>
    </row>
    <row r="12" spans="1:11" s="4" customFormat="1" ht="10.5" customHeight="1">
      <c r="A12" s="11" t="s">
        <v>0</v>
      </c>
      <c r="B12" s="82">
        <v>129</v>
      </c>
      <c r="C12" s="97">
        <v>86</v>
      </c>
      <c r="D12" s="97">
        <v>48</v>
      </c>
      <c r="E12" s="97">
        <v>54</v>
      </c>
      <c r="F12" s="97">
        <v>49</v>
      </c>
      <c r="G12" s="97">
        <v>47</v>
      </c>
      <c r="H12" s="97">
        <v>9</v>
      </c>
      <c r="I12" s="94">
        <v>72</v>
      </c>
      <c r="J12" s="68">
        <f t="shared" si="0"/>
        <v>494</v>
      </c>
      <c r="K12"/>
    </row>
    <row r="13" spans="1:11" s="4" customFormat="1" ht="10.5" customHeight="1">
      <c r="A13" s="11" t="s">
        <v>8</v>
      </c>
      <c r="B13" s="82">
        <v>84</v>
      </c>
      <c r="C13" s="97">
        <v>4</v>
      </c>
      <c r="D13" s="97">
        <v>8</v>
      </c>
      <c r="E13" s="97">
        <v>2</v>
      </c>
      <c r="F13" s="97">
        <v>5</v>
      </c>
      <c r="G13" s="97">
        <v>13</v>
      </c>
      <c r="H13" s="97">
        <v>32</v>
      </c>
      <c r="I13" s="94">
        <v>89</v>
      </c>
      <c r="J13" s="68">
        <f t="shared" si="0"/>
        <v>237</v>
      </c>
      <c r="K13"/>
    </row>
    <row r="14" spans="1:11" s="4" customFormat="1" ht="10.5" customHeight="1">
      <c r="A14" s="75" t="s">
        <v>29</v>
      </c>
      <c r="B14" s="82">
        <v>124</v>
      </c>
      <c r="C14" s="97">
        <v>90</v>
      </c>
      <c r="D14" s="97">
        <v>19</v>
      </c>
      <c r="E14" s="97">
        <v>7</v>
      </c>
      <c r="F14" s="97">
        <v>0</v>
      </c>
      <c r="G14" s="97">
        <v>9</v>
      </c>
      <c r="H14" s="97">
        <v>83</v>
      </c>
      <c r="I14" s="94">
        <v>15</v>
      </c>
      <c r="J14" s="68">
        <f t="shared" si="0"/>
        <v>347</v>
      </c>
      <c r="K14"/>
    </row>
    <row r="15" spans="1:11" s="4" customFormat="1" ht="10.5" customHeight="1">
      <c r="A15" s="74" t="s">
        <v>9</v>
      </c>
      <c r="B15" s="82">
        <v>86</v>
      </c>
      <c r="C15" s="97">
        <v>102</v>
      </c>
      <c r="D15" s="97">
        <v>82</v>
      </c>
      <c r="E15" s="97">
        <v>86</v>
      </c>
      <c r="F15" s="97">
        <v>62</v>
      </c>
      <c r="G15" s="97">
        <v>91</v>
      </c>
      <c r="H15" s="97">
        <v>108</v>
      </c>
      <c r="I15" s="94">
        <v>176</v>
      </c>
      <c r="J15" s="68">
        <f>SUM(B15:I15)</f>
        <v>793</v>
      </c>
      <c r="K15"/>
    </row>
    <row r="16" spans="1:11" s="4" customFormat="1" ht="10.5" customHeight="1">
      <c r="A16" s="74" t="s">
        <v>78</v>
      </c>
      <c r="B16" s="82">
        <v>147</v>
      </c>
      <c r="C16" s="97">
        <v>79</v>
      </c>
      <c r="D16" s="97">
        <v>58</v>
      </c>
      <c r="E16" s="97">
        <v>49</v>
      </c>
      <c r="F16" s="97">
        <v>28</v>
      </c>
      <c r="G16" s="97">
        <v>20</v>
      </c>
      <c r="H16" s="97">
        <v>10</v>
      </c>
      <c r="I16" s="94">
        <v>43</v>
      </c>
      <c r="J16" s="68">
        <f t="shared" si="0"/>
        <v>434</v>
      </c>
      <c r="K16"/>
    </row>
    <row r="17" spans="1:11" s="4" customFormat="1" ht="10.5" customHeight="1">
      <c r="A17" s="74" t="s">
        <v>25</v>
      </c>
      <c r="B17" s="82">
        <v>144</v>
      </c>
      <c r="C17" s="97">
        <v>110</v>
      </c>
      <c r="D17" s="97">
        <v>93</v>
      </c>
      <c r="E17" s="97">
        <v>82</v>
      </c>
      <c r="F17" s="97">
        <v>61</v>
      </c>
      <c r="G17" s="97">
        <v>49</v>
      </c>
      <c r="H17" s="97">
        <v>13</v>
      </c>
      <c r="I17" s="94">
        <v>56</v>
      </c>
      <c r="J17" s="68">
        <f>SUM(B17:I17)</f>
        <v>608</v>
      </c>
      <c r="K17"/>
    </row>
    <row r="18" spans="1:11" s="4" customFormat="1" ht="10.5" customHeight="1">
      <c r="A18" s="74" t="s">
        <v>26</v>
      </c>
      <c r="B18" s="82">
        <v>0</v>
      </c>
      <c r="C18" s="97">
        <v>0</v>
      </c>
      <c r="D18" s="97">
        <v>0</v>
      </c>
      <c r="E18" s="97">
        <v>0</v>
      </c>
      <c r="F18" s="97">
        <v>0</v>
      </c>
      <c r="G18" s="97">
        <v>1</v>
      </c>
      <c r="H18" s="97">
        <v>0</v>
      </c>
      <c r="I18" s="94">
        <v>0</v>
      </c>
      <c r="J18" s="68">
        <f t="shared" si="0"/>
        <v>1</v>
      </c>
      <c r="K18"/>
    </row>
    <row r="19" spans="1:11" s="4" customFormat="1" ht="10.5" customHeight="1">
      <c r="A19" s="74" t="s">
        <v>23</v>
      </c>
      <c r="B19" s="82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3</v>
      </c>
      <c r="I19" s="94">
        <v>18</v>
      </c>
      <c r="J19" s="68">
        <f t="shared" si="0"/>
        <v>21</v>
      </c>
      <c r="K19"/>
    </row>
    <row r="20" spans="1:11" s="4" customFormat="1" ht="10.5" customHeight="1">
      <c r="A20" s="74" t="s">
        <v>24</v>
      </c>
      <c r="B20" s="82">
        <v>173</v>
      </c>
      <c r="C20" s="97">
        <v>85</v>
      </c>
      <c r="D20" s="97">
        <v>90</v>
      </c>
      <c r="E20" s="97">
        <v>62</v>
      </c>
      <c r="F20" s="97">
        <v>29</v>
      </c>
      <c r="G20" s="97">
        <v>43</v>
      </c>
      <c r="H20" s="97">
        <v>17</v>
      </c>
      <c r="I20" s="94">
        <v>51</v>
      </c>
      <c r="J20" s="68">
        <f t="shared" si="0"/>
        <v>550</v>
      </c>
      <c r="K20"/>
    </row>
    <row r="21" spans="1:10" s="4" customFormat="1" ht="10.5" customHeight="1" thickBot="1">
      <c r="A21" s="74" t="s">
        <v>27</v>
      </c>
      <c r="B21" s="82">
        <v>9</v>
      </c>
      <c r="C21" s="97">
        <v>2</v>
      </c>
      <c r="D21" s="97">
        <v>2</v>
      </c>
      <c r="E21" s="97">
        <v>0</v>
      </c>
      <c r="F21" s="97">
        <v>0</v>
      </c>
      <c r="G21" s="97">
        <v>0</v>
      </c>
      <c r="H21" s="97">
        <v>0</v>
      </c>
      <c r="I21" s="94">
        <v>0</v>
      </c>
      <c r="J21" s="68">
        <f t="shared" si="0"/>
        <v>13</v>
      </c>
    </row>
    <row r="22" spans="1:11" s="23" customFormat="1" ht="10.5" customHeight="1">
      <c r="A22" s="77" t="s">
        <v>5</v>
      </c>
      <c r="B22" s="136">
        <f aca="true" t="shared" si="1" ref="B22:J22">SUM(B8:B21)</f>
        <v>1032</v>
      </c>
      <c r="C22" s="137">
        <f t="shared" si="1"/>
        <v>678</v>
      </c>
      <c r="D22" s="137">
        <f t="shared" si="1"/>
        <v>600</v>
      </c>
      <c r="E22" s="137">
        <f t="shared" si="1"/>
        <v>522</v>
      </c>
      <c r="F22" s="137">
        <f t="shared" si="1"/>
        <v>328</v>
      </c>
      <c r="G22" s="137">
        <f t="shared" si="1"/>
        <v>415</v>
      </c>
      <c r="H22" s="137">
        <f t="shared" si="1"/>
        <v>368</v>
      </c>
      <c r="I22" s="138">
        <f t="shared" si="1"/>
        <v>723</v>
      </c>
      <c r="J22" s="67">
        <f t="shared" si="1"/>
        <v>4666</v>
      </c>
      <c r="K22" s="54"/>
    </row>
    <row r="23" spans="1:11" s="4" customFormat="1" ht="10.5" customHeight="1">
      <c r="A23" s="22"/>
      <c r="B23" s="88">
        <f>B22/$J22</f>
        <v>0.22117445349335618</v>
      </c>
      <c r="C23" s="24">
        <f aca="true" t="shared" si="2" ref="C23:I23">C22/$J22</f>
        <v>0.1453064723531933</v>
      </c>
      <c r="D23" s="24">
        <f t="shared" si="2"/>
        <v>0.12858979854264896</v>
      </c>
      <c r="E23" s="24">
        <f t="shared" si="2"/>
        <v>0.11187312473210459</v>
      </c>
      <c r="F23" s="24">
        <f t="shared" si="2"/>
        <v>0.07029575653664809</v>
      </c>
      <c r="G23" s="24">
        <f t="shared" si="2"/>
        <v>0.08894127732533219</v>
      </c>
      <c r="H23" s="24">
        <f t="shared" si="2"/>
        <v>0.0788684097728247</v>
      </c>
      <c r="I23" s="95">
        <f t="shared" si="2"/>
        <v>0.15495070724389198</v>
      </c>
      <c r="J23" s="90"/>
      <c r="K23"/>
    </row>
    <row r="24" spans="1:11" s="4" customFormat="1" ht="10.5" customHeight="1">
      <c r="A24" s="11" t="s">
        <v>70</v>
      </c>
      <c r="B24" s="82">
        <v>52</v>
      </c>
      <c r="C24" s="97">
        <v>18</v>
      </c>
      <c r="D24" s="97">
        <v>17</v>
      </c>
      <c r="E24" s="97">
        <v>6</v>
      </c>
      <c r="F24" s="97">
        <v>2</v>
      </c>
      <c r="G24" s="97">
        <v>5</v>
      </c>
      <c r="H24" s="97">
        <v>4</v>
      </c>
      <c r="I24" s="94">
        <v>21</v>
      </c>
      <c r="J24" s="68">
        <f>SUM(B24:I24)</f>
        <v>125</v>
      </c>
      <c r="K24"/>
    </row>
    <row r="25" spans="1:11" s="4" customFormat="1" ht="10.5" customHeight="1">
      <c r="A25" s="11" t="s">
        <v>10</v>
      </c>
      <c r="B25" s="82">
        <v>0</v>
      </c>
      <c r="C25" s="97">
        <v>0</v>
      </c>
      <c r="D25" s="97">
        <v>0</v>
      </c>
      <c r="E25" s="97">
        <v>3</v>
      </c>
      <c r="F25" s="97">
        <v>0</v>
      </c>
      <c r="G25" s="97">
        <v>3</v>
      </c>
      <c r="H25" s="97">
        <v>6</v>
      </c>
      <c r="I25" s="94">
        <v>0</v>
      </c>
      <c r="J25" s="68">
        <f>SUM(B25:I25)</f>
        <v>12</v>
      </c>
      <c r="K25"/>
    </row>
    <row r="26" spans="1:10" s="4" customFormat="1" ht="10.5" customHeight="1">
      <c r="A26" s="11" t="s">
        <v>77</v>
      </c>
      <c r="B26" s="82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4">
        <v>1</v>
      </c>
      <c r="J26" s="68">
        <f>SUM(B26:I26)</f>
        <v>1</v>
      </c>
    </row>
    <row r="27" spans="1:11" s="23" customFormat="1" ht="10.5" customHeight="1" thickBot="1">
      <c r="A27" s="11" t="s">
        <v>11</v>
      </c>
      <c r="B27" s="128">
        <v>27</v>
      </c>
      <c r="C27" s="129">
        <v>52</v>
      </c>
      <c r="D27" s="129">
        <v>42</v>
      </c>
      <c r="E27" s="129">
        <v>52</v>
      </c>
      <c r="F27" s="129">
        <v>29</v>
      </c>
      <c r="G27" s="129">
        <v>55</v>
      </c>
      <c r="H27" s="129">
        <v>56</v>
      </c>
      <c r="I27" s="130">
        <v>170</v>
      </c>
      <c r="J27" s="68">
        <f>SUM(B27:I27)</f>
        <v>483</v>
      </c>
      <c r="K27" s="54"/>
    </row>
    <row r="28" spans="1:10" s="4" customFormat="1" ht="10.5" customHeight="1">
      <c r="A28" s="77" t="s">
        <v>13</v>
      </c>
      <c r="B28" s="115">
        <f aca="true" t="shared" si="3" ref="B28:J28">SUM(B24:B27)</f>
        <v>79</v>
      </c>
      <c r="C28" s="116">
        <f t="shared" si="3"/>
        <v>70</v>
      </c>
      <c r="D28" s="116">
        <f t="shared" si="3"/>
        <v>59</v>
      </c>
      <c r="E28" s="116">
        <f t="shared" si="3"/>
        <v>61</v>
      </c>
      <c r="F28" s="116">
        <f t="shared" si="3"/>
        <v>31</v>
      </c>
      <c r="G28" s="116">
        <f t="shared" si="3"/>
        <v>63</v>
      </c>
      <c r="H28" s="116">
        <f t="shared" si="3"/>
        <v>66</v>
      </c>
      <c r="I28" s="117">
        <f t="shared" si="3"/>
        <v>192</v>
      </c>
      <c r="J28" s="67">
        <f t="shared" si="3"/>
        <v>621</v>
      </c>
    </row>
    <row r="29" spans="1:11" s="6" customFormat="1" ht="10.5" customHeight="1">
      <c r="A29" s="22"/>
      <c r="B29" s="87">
        <f aca="true" t="shared" si="4" ref="B29:I29">B28/$J28</f>
        <v>0.12721417069243157</v>
      </c>
      <c r="C29" s="24">
        <f t="shared" si="4"/>
        <v>0.11272141706924316</v>
      </c>
      <c r="D29" s="24">
        <v>0.09</v>
      </c>
      <c r="E29" s="24">
        <f t="shared" si="4"/>
        <v>0.09822866344605476</v>
      </c>
      <c r="F29" s="24">
        <f t="shared" si="4"/>
        <v>0.0499194847020934</v>
      </c>
      <c r="G29" s="24">
        <f t="shared" si="4"/>
        <v>0.10144927536231885</v>
      </c>
      <c r="H29" s="24">
        <f t="shared" si="4"/>
        <v>0.10628019323671498</v>
      </c>
      <c r="I29" s="95">
        <f t="shared" si="4"/>
        <v>0.30917874396135264</v>
      </c>
      <c r="J29" s="91"/>
      <c r="K29" s="54"/>
    </row>
    <row r="30" spans="1:10" ht="13.5" customHeight="1" thickBot="1">
      <c r="A30" s="81" t="s">
        <v>6</v>
      </c>
      <c r="B30" s="84">
        <f aca="true" t="shared" si="5" ref="B30:J30">B28+B22</f>
        <v>1111</v>
      </c>
      <c r="C30" s="16">
        <f t="shared" si="5"/>
        <v>748</v>
      </c>
      <c r="D30" s="16">
        <f t="shared" si="5"/>
        <v>659</v>
      </c>
      <c r="E30" s="16">
        <f t="shared" si="5"/>
        <v>583</v>
      </c>
      <c r="F30" s="16">
        <f t="shared" si="5"/>
        <v>359</v>
      </c>
      <c r="G30" s="16">
        <f t="shared" si="5"/>
        <v>478</v>
      </c>
      <c r="H30" s="16">
        <f t="shared" si="5"/>
        <v>434</v>
      </c>
      <c r="I30" s="92">
        <f t="shared" si="5"/>
        <v>915</v>
      </c>
      <c r="J30" s="92">
        <f t="shared" si="5"/>
        <v>5287</v>
      </c>
    </row>
    <row r="31" spans="1:10" ht="13.5" customHeight="1" thickBot="1">
      <c r="A31" s="80"/>
      <c r="B31" s="85">
        <f>B30/$J30</f>
        <v>0.21013807452241345</v>
      </c>
      <c r="C31" s="17">
        <f>C30/$J30</f>
        <v>0.1414790996784566</v>
      </c>
      <c r="D31" s="17">
        <v>0.13</v>
      </c>
      <c r="E31" s="17">
        <f>E30/$J30</f>
        <v>0.11027047474938528</v>
      </c>
      <c r="F31" s="17">
        <f aca="true" t="shared" si="6" ref="D31:I31">F30/$J30</f>
        <v>0.06790240211840363</v>
      </c>
      <c r="G31" s="17">
        <f t="shared" si="6"/>
        <v>0.09041044070361264</v>
      </c>
      <c r="H31" s="17">
        <f t="shared" si="6"/>
        <v>0.08208814072252696</v>
      </c>
      <c r="I31" s="96">
        <f t="shared" si="6"/>
        <v>0.17306601097030452</v>
      </c>
      <c r="J31" s="93"/>
    </row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39" spans="1:10" s="2" customFormat="1" ht="18.75" customHeight="1">
      <c r="A39"/>
      <c r="B39"/>
      <c r="C39"/>
      <c r="D39"/>
      <c r="E39"/>
      <c r="F39"/>
      <c r="G39"/>
      <c r="H39"/>
      <c r="I39"/>
      <c r="J39"/>
    </row>
    <row r="40" spans="1:10" s="2" customFormat="1" ht="10.5" customHeight="1" thickBot="1">
      <c r="A40" s="65"/>
      <c r="B40" s="64"/>
      <c r="C40"/>
      <c r="D40"/>
      <c r="E40"/>
      <c r="F40"/>
      <c r="G40"/>
      <c r="H40"/>
      <c r="I40"/>
      <c r="J40"/>
    </row>
    <row r="41" spans="1:10" ht="11.25" customHeight="1" thickBot="1">
      <c r="A41" s="29" t="s">
        <v>31</v>
      </c>
      <c r="B41" s="35" t="s">
        <v>38</v>
      </c>
      <c r="C41" s="36" t="s">
        <v>39</v>
      </c>
      <c r="D41" s="36" t="s">
        <v>40</v>
      </c>
      <c r="E41" s="36" t="s">
        <v>41</v>
      </c>
      <c r="F41" s="36" t="s">
        <v>42</v>
      </c>
      <c r="G41" s="36" t="s">
        <v>43</v>
      </c>
      <c r="H41" s="36" t="s">
        <v>47</v>
      </c>
      <c r="I41" s="36" t="s">
        <v>45</v>
      </c>
      <c r="J41" s="9" t="s">
        <v>3</v>
      </c>
    </row>
    <row r="42" spans="1:11" s="4" customFormat="1" ht="11.25" customHeight="1">
      <c r="A42" s="11" t="s">
        <v>76</v>
      </c>
      <c r="B42" s="124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6">
        <v>0</v>
      </c>
      <c r="J42" s="68">
        <f aca="true" t="shared" si="7" ref="J42:J50">SUM(B42:I42)</f>
        <v>0</v>
      </c>
      <c r="K42"/>
    </row>
    <row r="43" spans="1:11" s="4" customFormat="1" ht="11.25" customHeight="1">
      <c r="A43" s="11" t="s">
        <v>32</v>
      </c>
      <c r="B43" s="82">
        <v>1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94">
        <v>0</v>
      </c>
      <c r="J43" s="68">
        <f t="shared" si="7"/>
        <v>1</v>
      </c>
      <c r="K43"/>
    </row>
    <row r="44" spans="1:11" s="4" customFormat="1" ht="10.5" customHeight="1">
      <c r="A44" s="11" t="s">
        <v>69</v>
      </c>
      <c r="B44" s="82">
        <v>186</v>
      </c>
      <c r="C44" s="127">
        <v>142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94">
        <v>2</v>
      </c>
      <c r="J44" s="68">
        <f t="shared" si="7"/>
        <v>330</v>
      </c>
      <c r="K44"/>
    </row>
    <row r="45" spans="1:11" s="4" customFormat="1" ht="10.5" customHeight="1">
      <c r="A45" s="11" t="s">
        <v>79</v>
      </c>
      <c r="B45" s="82">
        <v>1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94">
        <v>0</v>
      </c>
      <c r="J45" s="68">
        <f t="shared" si="7"/>
        <v>1</v>
      </c>
      <c r="K45"/>
    </row>
    <row r="46" spans="1:11" s="4" customFormat="1" ht="10.5" customHeight="1">
      <c r="A46" s="11" t="s">
        <v>29</v>
      </c>
      <c r="B46" s="82">
        <v>0</v>
      </c>
      <c r="C46" s="127">
        <v>3</v>
      </c>
      <c r="D46" s="127">
        <v>58</v>
      </c>
      <c r="E46" s="127">
        <v>37</v>
      </c>
      <c r="F46" s="127">
        <v>36</v>
      </c>
      <c r="G46" s="127">
        <v>0</v>
      </c>
      <c r="H46" s="127">
        <v>0</v>
      </c>
      <c r="I46" s="94">
        <v>2</v>
      </c>
      <c r="J46" s="68">
        <f t="shared" si="7"/>
        <v>136</v>
      </c>
      <c r="K46"/>
    </row>
    <row r="47" spans="1:11" s="4" customFormat="1" ht="10.5" customHeight="1">
      <c r="A47" s="11" t="s">
        <v>63</v>
      </c>
      <c r="B47" s="82">
        <v>1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94">
        <v>0</v>
      </c>
      <c r="J47" s="68">
        <f t="shared" si="7"/>
        <v>1</v>
      </c>
      <c r="K47"/>
    </row>
    <row r="48" spans="1:11" s="4" customFormat="1" ht="10.5" customHeight="1">
      <c r="A48" s="74" t="s">
        <v>78</v>
      </c>
      <c r="B48" s="82">
        <v>2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94">
        <v>0</v>
      </c>
      <c r="J48" s="68">
        <f t="shared" si="7"/>
        <v>2</v>
      </c>
      <c r="K48"/>
    </row>
    <row r="49" spans="1:11" s="4" customFormat="1" ht="10.5" customHeight="1">
      <c r="A49" s="11" t="s">
        <v>26</v>
      </c>
      <c r="B49" s="82">
        <v>187</v>
      </c>
      <c r="C49" s="127">
        <v>134</v>
      </c>
      <c r="D49" s="127">
        <v>90</v>
      </c>
      <c r="E49" s="127">
        <v>68</v>
      </c>
      <c r="F49" s="127">
        <v>26</v>
      </c>
      <c r="G49" s="127">
        <v>107</v>
      </c>
      <c r="H49" s="127">
        <v>39</v>
      </c>
      <c r="I49" s="94">
        <v>17</v>
      </c>
      <c r="J49" s="68">
        <f t="shared" si="7"/>
        <v>668</v>
      </c>
      <c r="K49"/>
    </row>
    <row r="50" spans="1:11" s="23" customFormat="1" ht="10.5" customHeight="1" thickBot="1">
      <c r="A50" s="11" t="s">
        <v>24</v>
      </c>
      <c r="B50" s="82">
        <v>0</v>
      </c>
      <c r="C50" s="97">
        <v>0</v>
      </c>
      <c r="D50" s="97">
        <v>0</v>
      </c>
      <c r="E50" s="97">
        <v>0</v>
      </c>
      <c r="F50" s="97">
        <v>0</v>
      </c>
      <c r="G50" s="97">
        <v>1</v>
      </c>
      <c r="H50" s="97">
        <v>0</v>
      </c>
      <c r="I50" s="94">
        <v>0</v>
      </c>
      <c r="J50" s="68">
        <f t="shared" si="7"/>
        <v>1</v>
      </c>
      <c r="K50" s="54"/>
    </row>
    <row r="51" spans="1:11" s="4" customFormat="1" ht="10.5" customHeight="1">
      <c r="A51" s="77" t="s">
        <v>5</v>
      </c>
      <c r="B51" s="136">
        <f>SUM(B42:B50)</f>
        <v>378</v>
      </c>
      <c r="C51" s="137">
        <f aca="true" t="shared" si="8" ref="C51:I51">SUM(C42:C50)</f>
        <v>279</v>
      </c>
      <c r="D51" s="137">
        <f t="shared" si="8"/>
        <v>148</v>
      </c>
      <c r="E51" s="137">
        <f t="shared" si="8"/>
        <v>105</v>
      </c>
      <c r="F51" s="137">
        <f t="shared" si="8"/>
        <v>62</v>
      </c>
      <c r="G51" s="137">
        <f t="shared" si="8"/>
        <v>108</v>
      </c>
      <c r="H51" s="137">
        <f t="shared" si="8"/>
        <v>39</v>
      </c>
      <c r="I51" s="138">
        <f t="shared" si="8"/>
        <v>21</v>
      </c>
      <c r="J51" s="67">
        <f>SUM(J42:J50)</f>
        <v>1140</v>
      </c>
      <c r="K51"/>
    </row>
    <row r="52" spans="1:11" s="4" customFormat="1" ht="10.5" customHeight="1" thickBot="1">
      <c r="A52" s="22"/>
      <c r="B52" s="88">
        <f aca="true" t="shared" si="9" ref="B52:I52">B51/$J51</f>
        <v>0.33157894736842103</v>
      </c>
      <c r="C52" s="24">
        <v>0.25</v>
      </c>
      <c r="D52" s="24">
        <f t="shared" si="9"/>
        <v>0.12982456140350876</v>
      </c>
      <c r="E52" s="24">
        <f t="shared" si="9"/>
        <v>0.09210526315789473</v>
      </c>
      <c r="F52" s="24">
        <f t="shared" si="9"/>
        <v>0.054385964912280704</v>
      </c>
      <c r="G52" s="24">
        <v>0.1</v>
      </c>
      <c r="H52" s="24">
        <f t="shared" si="9"/>
        <v>0.034210526315789476</v>
      </c>
      <c r="I52" s="95">
        <f t="shared" si="9"/>
        <v>0.018421052631578946</v>
      </c>
      <c r="J52" s="72"/>
      <c r="K52"/>
    </row>
    <row r="53" spans="1:11" s="4" customFormat="1" ht="10.5" customHeight="1">
      <c r="A53" s="11" t="s">
        <v>70</v>
      </c>
      <c r="B53" s="124">
        <v>12</v>
      </c>
      <c r="C53" s="125">
        <v>6</v>
      </c>
      <c r="D53" s="125">
        <v>2</v>
      </c>
      <c r="E53" s="125">
        <v>1</v>
      </c>
      <c r="F53" s="125">
        <v>0</v>
      </c>
      <c r="G53" s="125">
        <v>0</v>
      </c>
      <c r="H53" s="125">
        <v>0</v>
      </c>
      <c r="I53" s="126">
        <v>0</v>
      </c>
      <c r="J53" s="68">
        <f>SUM(B53:I53)</f>
        <v>21</v>
      </c>
      <c r="K53"/>
    </row>
    <row r="54" spans="1:11" s="23" customFormat="1" ht="10.5" customHeight="1" thickBot="1">
      <c r="A54" s="11" t="s">
        <v>11</v>
      </c>
      <c r="B54" s="128">
        <v>13</v>
      </c>
      <c r="C54" s="129">
        <v>10</v>
      </c>
      <c r="D54" s="129">
        <v>6</v>
      </c>
      <c r="E54" s="129">
        <v>7</v>
      </c>
      <c r="F54" s="129">
        <v>6</v>
      </c>
      <c r="G54" s="129">
        <v>3</v>
      </c>
      <c r="H54" s="129">
        <v>3</v>
      </c>
      <c r="I54" s="130">
        <v>1</v>
      </c>
      <c r="J54" s="68">
        <f>SUM(B54:I54)</f>
        <v>49</v>
      </c>
      <c r="K54" s="54"/>
    </row>
    <row r="55" spans="1:10" s="4" customFormat="1" ht="10.5" customHeight="1">
      <c r="A55" s="77" t="s">
        <v>13</v>
      </c>
      <c r="B55" s="115">
        <f aca="true" t="shared" si="10" ref="B55:J55">SUM(B53:B54)</f>
        <v>25</v>
      </c>
      <c r="C55" s="116">
        <f t="shared" si="10"/>
        <v>16</v>
      </c>
      <c r="D55" s="116">
        <f t="shared" si="10"/>
        <v>8</v>
      </c>
      <c r="E55" s="116">
        <f t="shared" si="10"/>
        <v>8</v>
      </c>
      <c r="F55" s="116">
        <f t="shared" si="10"/>
        <v>6</v>
      </c>
      <c r="G55" s="116">
        <f t="shared" si="10"/>
        <v>3</v>
      </c>
      <c r="H55" s="116">
        <f t="shared" si="10"/>
        <v>3</v>
      </c>
      <c r="I55" s="116">
        <f t="shared" si="10"/>
        <v>1</v>
      </c>
      <c r="J55" s="32">
        <f t="shared" si="10"/>
        <v>70</v>
      </c>
    </row>
    <row r="56" spans="1:11" s="6" customFormat="1" ht="10.5" customHeight="1">
      <c r="A56" s="22"/>
      <c r="B56" s="88">
        <f aca="true" t="shared" si="11" ref="B56:H56">B55/$J55</f>
        <v>0.35714285714285715</v>
      </c>
      <c r="C56" s="24">
        <f t="shared" si="11"/>
        <v>0.22857142857142856</v>
      </c>
      <c r="D56" s="24">
        <f t="shared" si="11"/>
        <v>0.11428571428571428</v>
      </c>
      <c r="E56" s="24">
        <f t="shared" si="11"/>
        <v>0.11428571428571428</v>
      </c>
      <c r="F56" s="24">
        <f t="shared" si="11"/>
        <v>0.08571428571428572</v>
      </c>
      <c r="G56" s="24">
        <f t="shared" si="11"/>
        <v>0.04285714285714286</v>
      </c>
      <c r="H56" s="24">
        <f t="shared" si="11"/>
        <v>0.04285714285714286</v>
      </c>
      <c r="I56" s="24">
        <f>I55/$J55</f>
        <v>0.014285714285714285</v>
      </c>
      <c r="J56" s="71"/>
      <c r="K56" s="54"/>
    </row>
    <row r="57" spans="1:10" ht="13.5" thickBot="1">
      <c r="A57" s="81" t="s">
        <v>6</v>
      </c>
      <c r="B57" s="84">
        <f aca="true" t="shared" si="12" ref="B57:J57">B55+B51</f>
        <v>403</v>
      </c>
      <c r="C57" s="16">
        <f t="shared" si="12"/>
        <v>295</v>
      </c>
      <c r="D57" s="16">
        <f t="shared" si="12"/>
        <v>156</v>
      </c>
      <c r="E57" s="16">
        <f t="shared" si="12"/>
        <v>113</v>
      </c>
      <c r="F57" s="16">
        <f t="shared" si="12"/>
        <v>68</v>
      </c>
      <c r="G57" s="16">
        <f t="shared" si="12"/>
        <v>111</v>
      </c>
      <c r="H57" s="16">
        <f t="shared" si="12"/>
        <v>42</v>
      </c>
      <c r="I57" s="16">
        <f t="shared" si="12"/>
        <v>22</v>
      </c>
      <c r="J57" s="19">
        <f t="shared" si="12"/>
        <v>1210</v>
      </c>
    </row>
    <row r="58" spans="1:10" ht="13.5" thickBot="1">
      <c r="A58" s="80"/>
      <c r="B58" s="85">
        <f aca="true" t="shared" si="13" ref="B58:I58">B57/$J57</f>
        <v>0.3330578512396694</v>
      </c>
      <c r="C58" s="17">
        <f t="shared" si="13"/>
        <v>0.24380165289256198</v>
      </c>
      <c r="D58" s="17">
        <f t="shared" si="13"/>
        <v>0.12892561983471074</v>
      </c>
      <c r="E58" s="17">
        <f t="shared" si="13"/>
        <v>0.09338842975206611</v>
      </c>
      <c r="F58" s="17">
        <f t="shared" si="13"/>
        <v>0.05619834710743802</v>
      </c>
      <c r="G58" s="17">
        <f t="shared" si="13"/>
        <v>0.09173553719008265</v>
      </c>
      <c r="H58" s="17">
        <v>0.04</v>
      </c>
      <c r="I58" s="17">
        <f t="shared" si="13"/>
        <v>0.01818181818181818</v>
      </c>
      <c r="J58" s="18"/>
    </row>
    <row r="61" spans="2:9" ht="12.75">
      <c r="B61" s="127"/>
      <c r="C61" s="127"/>
      <c r="D61" s="127"/>
      <c r="E61" s="127"/>
      <c r="F61" s="127"/>
      <c r="G61" s="127"/>
      <c r="H61" s="127"/>
      <c r="I61" s="127"/>
    </row>
    <row r="62" spans="2:9" ht="12.75">
      <c r="B62" s="127"/>
      <c r="C62" s="127"/>
      <c r="D62" s="127"/>
      <c r="E62" s="127"/>
      <c r="F62" s="127"/>
      <c r="G62" s="127"/>
      <c r="H62" s="127"/>
      <c r="I62" s="127"/>
    </row>
    <row r="63" spans="2:9" ht="12.75">
      <c r="B63" s="127"/>
      <c r="C63" s="127"/>
      <c r="D63" s="127"/>
      <c r="E63" s="127"/>
      <c r="F63" s="127"/>
      <c r="G63" s="127"/>
      <c r="H63" s="127"/>
      <c r="I63" s="127"/>
    </row>
    <row r="64" spans="2:9" ht="12.75">
      <c r="B64" s="127"/>
      <c r="C64" s="127"/>
      <c r="D64" s="127"/>
      <c r="E64" s="127"/>
      <c r="F64" s="127"/>
      <c r="G64" s="127"/>
      <c r="H64" s="127"/>
      <c r="I64" s="127"/>
    </row>
    <row r="65" spans="2:9" ht="12.75">
      <c r="B65" s="127"/>
      <c r="C65" s="127"/>
      <c r="D65" s="127"/>
      <c r="E65" s="127"/>
      <c r="F65" s="127"/>
      <c r="G65" s="127"/>
      <c r="H65" s="127"/>
      <c r="I65" s="127"/>
    </row>
    <row r="66" spans="2:9" ht="12.75">
      <c r="B66" s="127"/>
      <c r="C66" s="127"/>
      <c r="D66" s="127"/>
      <c r="E66" s="127"/>
      <c r="F66" s="127"/>
      <c r="G66" s="127"/>
      <c r="H66" s="127"/>
      <c r="I66" s="127"/>
    </row>
    <row r="67" spans="2:9" ht="12.75">
      <c r="B67" s="127"/>
      <c r="C67" s="127"/>
      <c r="D67" s="127"/>
      <c r="E67" s="127"/>
      <c r="F67" s="127"/>
      <c r="G67" s="127"/>
      <c r="H67" s="127"/>
      <c r="I67" s="127"/>
    </row>
    <row r="68" spans="2:9" ht="12.75">
      <c r="B68" s="127"/>
      <c r="C68" s="127"/>
      <c r="D68" s="127"/>
      <c r="E68" s="127"/>
      <c r="F68" s="127"/>
      <c r="G68" s="127"/>
      <c r="H68" s="127"/>
      <c r="I68" s="127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20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81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14</v>
      </c>
      <c r="B7" s="7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3</v>
      </c>
    </row>
    <row r="8" spans="1:11" s="4" customFormat="1" ht="10.5" customHeight="1">
      <c r="A8" s="11" t="s">
        <v>71</v>
      </c>
      <c r="B8" s="124">
        <v>84</v>
      </c>
      <c r="C8" s="125">
        <v>35</v>
      </c>
      <c r="D8" s="125">
        <v>14</v>
      </c>
      <c r="E8" s="125">
        <v>7</v>
      </c>
      <c r="F8" s="125">
        <v>10</v>
      </c>
      <c r="G8" s="125">
        <v>11</v>
      </c>
      <c r="H8" s="125">
        <v>7</v>
      </c>
      <c r="I8" s="126">
        <v>1</v>
      </c>
      <c r="J8" s="30">
        <f aca="true" t="shared" si="0" ref="J8:J13">SUM(B8:I8)</f>
        <v>169</v>
      </c>
      <c r="K8"/>
    </row>
    <row r="9" spans="1:11" s="4" customFormat="1" ht="10.5" customHeight="1">
      <c r="A9" s="11" t="s">
        <v>33</v>
      </c>
      <c r="B9" s="82">
        <v>58</v>
      </c>
      <c r="C9" s="97">
        <v>23</v>
      </c>
      <c r="D9" s="97">
        <v>50</v>
      </c>
      <c r="E9" s="97">
        <v>36</v>
      </c>
      <c r="F9" s="97">
        <v>24</v>
      </c>
      <c r="G9" s="97">
        <v>10</v>
      </c>
      <c r="H9" s="97">
        <v>31</v>
      </c>
      <c r="I9" s="94">
        <v>24</v>
      </c>
      <c r="J9" s="31">
        <f t="shared" si="0"/>
        <v>256</v>
      </c>
      <c r="K9"/>
    </row>
    <row r="10" spans="1:11" s="4" customFormat="1" ht="10.5" customHeight="1">
      <c r="A10" s="11" t="s">
        <v>28</v>
      </c>
      <c r="B10" s="82">
        <v>0</v>
      </c>
      <c r="C10" s="97">
        <v>4</v>
      </c>
      <c r="D10" s="97">
        <v>2</v>
      </c>
      <c r="E10" s="97">
        <v>7</v>
      </c>
      <c r="F10" s="97">
        <v>0</v>
      </c>
      <c r="G10" s="97">
        <v>18</v>
      </c>
      <c r="H10" s="97">
        <v>0</v>
      </c>
      <c r="I10" s="94">
        <v>0</v>
      </c>
      <c r="J10" s="31">
        <f t="shared" si="0"/>
        <v>31</v>
      </c>
      <c r="K10"/>
    </row>
    <row r="11" spans="1:11" s="4" customFormat="1" ht="10.5" customHeight="1">
      <c r="A11" s="11" t="s">
        <v>1</v>
      </c>
      <c r="B11" s="82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4">
        <v>1</v>
      </c>
      <c r="J11" s="31">
        <f t="shared" si="0"/>
        <v>1</v>
      </c>
      <c r="K11"/>
    </row>
    <row r="12" spans="1:11" s="4" customFormat="1" ht="10.5" customHeight="1">
      <c r="A12" s="11" t="s">
        <v>25</v>
      </c>
      <c r="B12" s="82">
        <v>85</v>
      </c>
      <c r="C12" s="97">
        <v>53</v>
      </c>
      <c r="D12" s="97">
        <v>52</v>
      </c>
      <c r="E12" s="97">
        <v>50</v>
      </c>
      <c r="F12" s="97">
        <v>21</v>
      </c>
      <c r="G12" s="97">
        <v>41</v>
      </c>
      <c r="H12" s="97">
        <v>38</v>
      </c>
      <c r="I12" s="94">
        <v>16</v>
      </c>
      <c r="J12" s="31">
        <f t="shared" si="0"/>
        <v>356</v>
      </c>
      <c r="K12"/>
    </row>
    <row r="13" spans="1:11" s="4" customFormat="1" ht="10.5" customHeight="1" thickBot="1">
      <c r="A13" s="11" t="s">
        <v>15</v>
      </c>
      <c r="B13" s="82">
        <v>116</v>
      </c>
      <c r="C13" s="97">
        <v>75</v>
      </c>
      <c r="D13" s="97">
        <v>73</v>
      </c>
      <c r="E13" s="97">
        <v>25</v>
      </c>
      <c r="F13" s="97">
        <v>11</v>
      </c>
      <c r="G13" s="97">
        <v>6</v>
      </c>
      <c r="H13" s="97">
        <v>0</v>
      </c>
      <c r="I13" s="94">
        <v>1</v>
      </c>
      <c r="J13" s="76">
        <f t="shared" si="0"/>
        <v>307</v>
      </c>
      <c r="K13"/>
    </row>
    <row r="14" spans="1:10" s="4" customFormat="1" ht="10.5" customHeight="1">
      <c r="A14" s="77" t="s">
        <v>5</v>
      </c>
      <c r="B14" s="136">
        <f aca="true" t="shared" si="1" ref="B14:J14">SUM(B8:B13)</f>
        <v>343</v>
      </c>
      <c r="C14" s="137">
        <f t="shared" si="1"/>
        <v>190</v>
      </c>
      <c r="D14" s="137">
        <f t="shared" si="1"/>
        <v>191</v>
      </c>
      <c r="E14" s="137">
        <f t="shared" si="1"/>
        <v>125</v>
      </c>
      <c r="F14" s="137">
        <f t="shared" si="1"/>
        <v>66</v>
      </c>
      <c r="G14" s="137">
        <f t="shared" si="1"/>
        <v>86</v>
      </c>
      <c r="H14" s="137">
        <f t="shared" si="1"/>
        <v>76</v>
      </c>
      <c r="I14" s="138">
        <f t="shared" si="1"/>
        <v>43</v>
      </c>
      <c r="J14" s="32">
        <f t="shared" si="1"/>
        <v>1120</v>
      </c>
    </row>
    <row r="15" spans="1:11" s="23" customFormat="1" ht="10.5" customHeight="1">
      <c r="A15" s="22"/>
      <c r="B15" s="103">
        <v>0.3</v>
      </c>
      <c r="C15" s="104">
        <f aca="true" t="shared" si="2" ref="B15:I15">C14/$J14</f>
        <v>0.16964285714285715</v>
      </c>
      <c r="D15" s="104">
        <f t="shared" si="2"/>
        <v>0.1705357142857143</v>
      </c>
      <c r="E15" s="104">
        <f t="shared" si="2"/>
        <v>0.11160714285714286</v>
      </c>
      <c r="F15" s="104">
        <f t="shared" si="2"/>
        <v>0.05892857142857143</v>
      </c>
      <c r="G15" s="104">
        <f t="shared" si="2"/>
        <v>0.07678571428571429</v>
      </c>
      <c r="H15" s="104">
        <f t="shared" si="2"/>
        <v>0.06785714285714285</v>
      </c>
      <c r="I15" s="105">
        <f t="shared" si="2"/>
        <v>0.038392857142857145</v>
      </c>
      <c r="J15" s="72"/>
      <c r="K15" s="54"/>
    </row>
    <row r="16" spans="1:10" s="4" customFormat="1" ht="10.5" customHeight="1">
      <c r="A16" s="11" t="s">
        <v>70</v>
      </c>
      <c r="B16" s="82">
        <v>10</v>
      </c>
      <c r="C16" s="97">
        <v>2</v>
      </c>
      <c r="D16" s="97">
        <v>0</v>
      </c>
      <c r="E16" s="97">
        <v>1</v>
      </c>
      <c r="F16" s="97">
        <v>0</v>
      </c>
      <c r="G16" s="97">
        <v>0</v>
      </c>
      <c r="H16" s="97">
        <v>1</v>
      </c>
      <c r="I16" s="94">
        <v>3</v>
      </c>
      <c r="J16" s="31">
        <f>SUM(B16:I16)</f>
        <v>17</v>
      </c>
    </row>
    <row r="17" spans="1:10" s="4" customFormat="1" ht="10.5" customHeight="1" thickBot="1">
      <c r="A17" s="11" t="s">
        <v>11</v>
      </c>
      <c r="B17" s="82">
        <v>7</v>
      </c>
      <c r="C17" s="97">
        <v>14</v>
      </c>
      <c r="D17" s="97">
        <v>13</v>
      </c>
      <c r="E17" s="97">
        <v>6</v>
      </c>
      <c r="F17" s="97">
        <v>5</v>
      </c>
      <c r="G17" s="97">
        <v>16</v>
      </c>
      <c r="H17" s="97">
        <v>8</v>
      </c>
      <c r="I17" s="94">
        <v>20</v>
      </c>
      <c r="J17" s="31">
        <f>SUM(B17:I17)</f>
        <v>89</v>
      </c>
    </row>
    <row r="18" spans="1:10" s="4" customFormat="1" ht="10.5" customHeight="1">
      <c r="A18" s="77" t="s">
        <v>13</v>
      </c>
      <c r="B18" s="136">
        <f aca="true" t="shared" si="3" ref="B18:J18">SUM(B16:B17)</f>
        <v>17</v>
      </c>
      <c r="C18" s="137">
        <f t="shared" si="3"/>
        <v>16</v>
      </c>
      <c r="D18" s="137">
        <f t="shared" si="3"/>
        <v>13</v>
      </c>
      <c r="E18" s="137">
        <f t="shared" si="3"/>
        <v>7</v>
      </c>
      <c r="F18" s="137">
        <f t="shared" si="3"/>
        <v>5</v>
      </c>
      <c r="G18" s="137">
        <f t="shared" si="3"/>
        <v>16</v>
      </c>
      <c r="H18" s="137">
        <f t="shared" si="3"/>
        <v>9</v>
      </c>
      <c r="I18" s="138">
        <f t="shared" si="3"/>
        <v>23</v>
      </c>
      <c r="J18" s="32">
        <f t="shared" si="3"/>
        <v>106</v>
      </c>
    </row>
    <row r="19" spans="1:11" s="23" customFormat="1" ht="10.5" customHeight="1">
      <c r="A19" s="22"/>
      <c r="B19" s="88">
        <f aca="true" t="shared" si="4" ref="B19:I19">B18/$J18</f>
        <v>0.16037735849056603</v>
      </c>
      <c r="C19" s="24">
        <f t="shared" si="4"/>
        <v>0.1509433962264151</v>
      </c>
      <c r="D19" s="24">
        <f t="shared" si="4"/>
        <v>0.12264150943396226</v>
      </c>
      <c r="E19" s="24">
        <f t="shared" si="4"/>
        <v>0.0660377358490566</v>
      </c>
      <c r="F19" s="24">
        <f t="shared" si="4"/>
        <v>0.04716981132075472</v>
      </c>
      <c r="G19" s="24">
        <f t="shared" si="4"/>
        <v>0.1509433962264151</v>
      </c>
      <c r="H19" s="24">
        <f t="shared" si="4"/>
        <v>0.08490566037735849</v>
      </c>
      <c r="I19" s="95">
        <f t="shared" si="4"/>
        <v>0.2169811320754717</v>
      </c>
      <c r="J19" s="71"/>
      <c r="K19" s="54"/>
    </row>
    <row r="20" spans="1:10" s="4" customFormat="1" ht="10.5" customHeight="1" thickBot="1">
      <c r="A20" s="81" t="s">
        <v>6</v>
      </c>
      <c r="B20" s="111">
        <f aca="true" t="shared" si="5" ref="B20:J20">B18+B14</f>
        <v>360</v>
      </c>
      <c r="C20" s="112">
        <f t="shared" si="5"/>
        <v>206</v>
      </c>
      <c r="D20" s="112">
        <f t="shared" si="5"/>
        <v>204</v>
      </c>
      <c r="E20" s="112">
        <f t="shared" si="5"/>
        <v>132</v>
      </c>
      <c r="F20" s="112">
        <f t="shared" si="5"/>
        <v>71</v>
      </c>
      <c r="G20" s="112">
        <f t="shared" si="5"/>
        <v>102</v>
      </c>
      <c r="H20" s="112">
        <f t="shared" si="5"/>
        <v>85</v>
      </c>
      <c r="I20" s="113">
        <f t="shared" si="5"/>
        <v>66</v>
      </c>
      <c r="J20" s="19">
        <f t="shared" si="5"/>
        <v>1226</v>
      </c>
    </row>
    <row r="21" spans="1:11" s="6" customFormat="1" ht="10.5" customHeight="1" thickBot="1">
      <c r="A21" s="80"/>
      <c r="B21" s="85">
        <v>0.29</v>
      </c>
      <c r="C21" s="17">
        <f aca="true" t="shared" si="6" ref="C21:I21">C20/$J20</f>
        <v>0.16802610114192496</v>
      </c>
      <c r="D21" s="17">
        <f t="shared" si="6"/>
        <v>0.16639477977161501</v>
      </c>
      <c r="E21" s="17">
        <f t="shared" si="6"/>
        <v>0.10766721044045677</v>
      </c>
      <c r="F21" s="17">
        <f t="shared" si="6"/>
        <v>0.05791190864600326</v>
      </c>
      <c r="G21" s="17">
        <f t="shared" si="6"/>
        <v>0.08319738988580751</v>
      </c>
      <c r="H21" s="17">
        <f t="shared" si="6"/>
        <v>0.06933115823817292</v>
      </c>
      <c r="I21" s="17">
        <f t="shared" si="6"/>
        <v>0.053833605220228384</v>
      </c>
      <c r="J21" s="18"/>
      <c r="K21" s="54"/>
    </row>
    <row r="22" spans="1:10" s="6" customFormat="1" ht="10.5" customHeight="1" thickBot="1">
      <c r="A22" s="52"/>
      <c r="B22" s="17"/>
      <c r="C22" s="17"/>
      <c r="D22" s="17"/>
      <c r="E22" s="17"/>
      <c r="F22" s="17"/>
      <c r="G22" s="17"/>
      <c r="H22" s="17"/>
      <c r="I22" s="17"/>
      <c r="J22" s="53"/>
    </row>
    <row r="23" spans="1:10" s="2" customFormat="1" ht="13.5" customHeight="1" thickBot="1">
      <c r="A23" s="29" t="s">
        <v>57</v>
      </c>
      <c r="B23" s="7" t="s">
        <v>38</v>
      </c>
      <c r="C23" s="8" t="s">
        <v>39</v>
      </c>
      <c r="D23" s="8" t="s">
        <v>40</v>
      </c>
      <c r="E23" s="8" t="s">
        <v>41</v>
      </c>
      <c r="F23" s="8" t="s">
        <v>42</v>
      </c>
      <c r="G23" s="8" t="s">
        <v>43</v>
      </c>
      <c r="H23" s="8" t="s">
        <v>44</v>
      </c>
      <c r="I23" s="8" t="s">
        <v>45</v>
      </c>
      <c r="J23" s="9" t="s">
        <v>3</v>
      </c>
    </row>
    <row r="24" spans="1:11" s="4" customFormat="1" ht="10.5" customHeight="1">
      <c r="A24" s="11" t="s">
        <v>72</v>
      </c>
      <c r="B24" s="82">
        <v>160</v>
      </c>
      <c r="C24" s="127">
        <v>48</v>
      </c>
      <c r="D24" s="127">
        <v>22</v>
      </c>
      <c r="E24" s="127">
        <v>12</v>
      </c>
      <c r="F24" s="127">
        <v>2</v>
      </c>
      <c r="G24" s="127">
        <v>5</v>
      </c>
      <c r="H24" s="127">
        <v>1</v>
      </c>
      <c r="I24" s="127">
        <v>0</v>
      </c>
      <c r="J24" s="31">
        <f>SUM(B24:I24)</f>
        <v>250</v>
      </c>
      <c r="K24"/>
    </row>
    <row r="25" spans="1:11" s="4" customFormat="1" ht="11.25" customHeight="1">
      <c r="A25" s="11" t="s">
        <v>58</v>
      </c>
      <c r="B25" s="82">
        <v>170</v>
      </c>
      <c r="C25" s="127">
        <v>56</v>
      </c>
      <c r="D25" s="127">
        <v>23</v>
      </c>
      <c r="E25" s="127">
        <v>2</v>
      </c>
      <c r="F25" s="127">
        <v>1</v>
      </c>
      <c r="G25" s="127">
        <v>0</v>
      </c>
      <c r="H25" s="127">
        <v>0</v>
      </c>
      <c r="I25" s="127">
        <v>0</v>
      </c>
      <c r="J25" s="31">
        <f>SUM(B25:I25)</f>
        <v>252</v>
      </c>
      <c r="K25"/>
    </row>
    <row r="26" spans="1:11" s="4" customFormat="1" ht="10.5" customHeight="1">
      <c r="A26" s="11" t="s">
        <v>73</v>
      </c>
      <c r="B26" s="82">
        <v>149</v>
      </c>
      <c r="C26" s="127">
        <v>17</v>
      </c>
      <c r="D26" s="127">
        <v>9</v>
      </c>
      <c r="E26" s="127">
        <v>3</v>
      </c>
      <c r="F26" s="127">
        <v>0</v>
      </c>
      <c r="G26" s="127">
        <v>1</v>
      </c>
      <c r="H26" s="127">
        <v>1</v>
      </c>
      <c r="I26" s="127">
        <v>0</v>
      </c>
      <c r="J26" s="31">
        <f>SUM(B26:I26)</f>
        <v>180</v>
      </c>
      <c r="K26"/>
    </row>
    <row r="27" spans="1:11" s="4" customFormat="1" ht="10.5" customHeight="1">
      <c r="A27" s="74" t="s">
        <v>59</v>
      </c>
      <c r="B27" s="82">
        <v>149</v>
      </c>
      <c r="C27" s="127">
        <v>46</v>
      </c>
      <c r="D27" s="127">
        <v>15</v>
      </c>
      <c r="E27" s="127">
        <v>4</v>
      </c>
      <c r="F27" s="127">
        <v>0</v>
      </c>
      <c r="G27" s="127">
        <v>3</v>
      </c>
      <c r="H27" s="127">
        <v>0</v>
      </c>
      <c r="I27" s="127">
        <v>0</v>
      </c>
      <c r="J27" s="31">
        <f>SUM(B27:I27)</f>
        <v>217</v>
      </c>
      <c r="K27"/>
    </row>
    <row r="28" spans="1:11" s="4" customFormat="1" ht="10.5" customHeight="1" thickBot="1">
      <c r="A28" s="74" t="s">
        <v>74</v>
      </c>
      <c r="B28" s="82">
        <v>150</v>
      </c>
      <c r="C28" s="127">
        <v>48</v>
      </c>
      <c r="D28" s="127">
        <v>21</v>
      </c>
      <c r="E28" s="127">
        <v>10</v>
      </c>
      <c r="F28" s="127">
        <v>4</v>
      </c>
      <c r="G28" s="127">
        <v>1</v>
      </c>
      <c r="H28" s="127">
        <v>0</v>
      </c>
      <c r="I28" s="127">
        <v>0</v>
      </c>
      <c r="J28" s="31">
        <f>SUM(B28:I28)</f>
        <v>234</v>
      </c>
      <c r="K28"/>
    </row>
    <row r="29" spans="1:11" s="4" customFormat="1" ht="10.5" customHeight="1">
      <c r="A29" s="77" t="s">
        <v>5</v>
      </c>
      <c r="B29" s="136">
        <f aca="true" t="shared" si="7" ref="B29:J29">SUM(B24:B28)</f>
        <v>778</v>
      </c>
      <c r="C29" s="137">
        <f t="shared" si="7"/>
        <v>215</v>
      </c>
      <c r="D29" s="137">
        <f t="shared" si="7"/>
        <v>90</v>
      </c>
      <c r="E29" s="137">
        <f t="shared" si="7"/>
        <v>31</v>
      </c>
      <c r="F29" s="137">
        <f t="shared" si="7"/>
        <v>7</v>
      </c>
      <c r="G29" s="137">
        <f t="shared" si="7"/>
        <v>10</v>
      </c>
      <c r="H29" s="137">
        <f t="shared" si="7"/>
        <v>2</v>
      </c>
      <c r="I29" s="138">
        <f t="shared" si="7"/>
        <v>0</v>
      </c>
      <c r="J29" s="32">
        <f t="shared" si="7"/>
        <v>1133</v>
      </c>
      <c r="K29" s="23"/>
    </row>
    <row r="30" spans="1:11" s="23" customFormat="1" ht="10.5" customHeight="1">
      <c r="A30" s="22"/>
      <c r="B30" s="103">
        <v>0.68</v>
      </c>
      <c r="C30" s="104">
        <f aca="true" t="shared" si="8" ref="B30:I30">C29/$J29</f>
        <v>0.18976169461606354</v>
      </c>
      <c r="D30" s="104">
        <f t="shared" si="8"/>
        <v>0.0794351279788173</v>
      </c>
      <c r="E30" s="104">
        <f t="shared" si="8"/>
        <v>0.02736098852603707</v>
      </c>
      <c r="F30" s="104">
        <f t="shared" si="8"/>
        <v>0.00617828773168579</v>
      </c>
      <c r="G30" s="104">
        <f t="shared" si="8"/>
        <v>0.0088261253309797</v>
      </c>
      <c r="H30" s="104">
        <f t="shared" si="8"/>
        <v>0.00176522506619594</v>
      </c>
      <c r="I30" s="105">
        <f t="shared" si="8"/>
        <v>0</v>
      </c>
      <c r="J30" s="72"/>
      <c r="K30" s="54"/>
    </row>
    <row r="31" spans="1:10" s="4" customFormat="1" ht="10.5" customHeight="1">
      <c r="A31" s="11" t="s">
        <v>73</v>
      </c>
      <c r="B31" s="82">
        <v>2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1</v>
      </c>
      <c r="I31" s="127">
        <v>0</v>
      </c>
      <c r="J31" s="31">
        <f>SUM(B31:I31)</f>
        <v>3</v>
      </c>
    </row>
    <row r="32" spans="1:10" s="4" customFormat="1" ht="10.5" customHeight="1" thickBot="1">
      <c r="A32" s="11" t="s">
        <v>75</v>
      </c>
      <c r="B32" s="82">
        <v>29</v>
      </c>
      <c r="C32" s="127">
        <v>14</v>
      </c>
      <c r="D32" s="127">
        <v>7</v>
      </c>
      <c r="E32" s="127">
        <v>1</v>
      </c>
      <c r="F32" s="127">
        <v>1</v>
      </c>
      <c r="G32" s="127">
        <v>1</v>
      </c>
      <c r="H32" s="127">
        <v>0</v>
      </c>
      <c r="I32" s="127">
        <v>1</v>
      </c>
      <c r="J32" s="31">
        <f>SUM(B32:I32)</f>
        <v>54</v>
      </c>
    </row>
    <row r="33" spans="1:10" s="4" customFormat="1" ht="10.5" customHeight="1">
      <c r="A33" s="77" t="s">
        <v>13</v>
      </c>
      <c r="B33" s="136">
        <f aca="true" t="shared" si="9" ref="B33:J33">SUM(B31:B32)</f>
        <v>31</v>
      </c>
      <c r="C33" s="137">
        <f t="shared" si="9"/>
        <v>14</v>
      </c>
      <c r="D33" s="137">
        <f t="shared" si="9"/>
        <v>7</v>
      </c>
      <c r="E33" s="137">
        <f t="shared" si="9"/>
        <v>1</v>
      </c>
      <c r="F33" s="137">
        <f t="shared" si="9"/>
        <v>1</v>
      </c>
      <c r="G33" s="137">
        <f t="shared" si="9"/>
        <v>1</v>
      </c>
      <c r="H33" s="137">
        <f t="shared" si="9"/>
        <v>1</v>
      </c>
      <c r="I33" s="138">
        <f t="shared" si="9"/>
        <v>1</v>
      </c>
      <c r="J33" s="32">
        <f t="shared" si="9"/>
        <v>57</v>
      </c>
    </row>
    <row r="34" spans="1:11" s="23" customFormat="1" ht="10.5" customHeight="1">
      <c r="A34" s="22"/>
      <c r="B34" s="87">
        <f aca="true" t="shared" si="10" ref="B34:I34">B33/$J33</f>
        <v>0.543859649122807</v>
      </c>
      <c r="C34" s="24">
        <v>0.24</v>
      </c>
      <c r="D34" s="24">
        <f t="shared" si="10"/>
        <v>0.12280701754385964</v>
      </c>
      <c r="E34" s="24">
        <f t="shared" si="10"/>
        <v>0.017543859649122806</v>
      </c>
      <c r="F34" s="24">
        <f t="shared" si="10"/>
        <v>0.017543859649122806</v>
      </c>
      <c r="G34" s="24">
        <f t="shared" si="10"/>
        <v>0.017543859649122806</v>
      </c>
      <c r="H34" s="24">
        <f t="shared" si="10"/>
        <v>0.017543859649122806</v>
      </c>
      <c r="I34" s="24">
        <f t="shared" si="10"/>
        <v>0.017543859649122806</v>
      </c>
      <c r="J34" s="71"/>
      <c r="K34" s="54"/>
    </row>
    <row r="35" spans="1:10" s="4" customFormat="1" ht="10.5" customHeight="1" thickBot="1">
      <c r="A35" s="81" t="s">
        <v>6</v>
      </c>
      <c r="B35" s="84">
        <f aca="true" t="shared" si="11" ref="B35:J35">B33+B29</f>
        <v>809</v>
      </c>
      <c r="C35" s="16">
        <f t="shared" si="11"/>
        <v>229</v>
      </c>
      <c r="D35" s="16">
        <f t="shared" si="11"/>
        <v>97</v>
      </c>
      <c r="E35" s="16">
        <f t="shared" si="11"/>
        <v>32</v>
      </c>
      <c r="F35" s="16">
        <f t="shared" si="11"/>
        <v>8</v>
      </c>
      <c r="G35" s="16">
        <f t="shared" si="11"/>
        <v>11</v>
      </c>
      <c r="H35" s="16">
        <f t="shared" si="11"/>
        <v>3</v>
      </c>
      <c r="I35" s="16">
        <f t="shared" si="11"/>
        <v>1</v>
      </c>
      <c r="J35" s="19">
        <f t="shared" si="11"/>
        <v>1190</v>
      </c>
    </row>
    <row r="36" spans="1:11" s="6" customFormat="1" ht="10.5" customHeight="1" thickBot="1">
      <c r="A36" s="80"/>
      <c r="B36" s="85">
        <f aca="true" t="shared" si="12" ref="B36:I36">B35/$J35</f>
        <v>0.6798319327731093</v>
      </c>
      <c r="C36" s="17">
        <f t="shared" si="12"/>
        <v>0.19243697478991598</v>
      </c>
      <c r="D36" s="17">
        <f t="shared" si="12"/>
        <v>0.08151260504201681</v>
      </c>
      <c r="E36" s="17">
        <f t="shared" si="12"/>
        <v>0.02689075630252101</v>
      </c>
      <c r="F36" s="17">
        <f t="shared" si="12"/>
        <v>0.0067226890756302525</v>
      </c>
      <c r="G36" s="17">
        <f t="shared" si="12"/>
        <v>0.009243697478991597</v>
      </c>
      <c r="H36" s="17">
        <f t="shared" si="12"/>
        <v>0.0025210084033613447</v>
      </c>
      <c r="I36" s="17">
        <f t="shared" si="12"/>
        <v>0.0008403361344537816</v>
      </c>
      <c r="J36" s="18"/>
      <c r="K36" s="54"/>
    </row>
    <row r="37" ht="13.5" customHeight="1"/>
    <row r="38" ht="13.5" customHeight="1"/>
    <row r="39" ht="13.5" customHeight="1"/>
    <row r="40" spans="1:2" ht="13.5" customHeight="1">
      <c r="A40" s="65"/>
      <c r="B40" s="64"/>
    </row>
    <row r="41" ht="13.5" customHeight="1"/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">
      <selection activeCell="I30" sqref="I30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20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81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16</v>
      </c>
      <c r="B7" s="7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3</v>
      </c>
    </row>
    <row r="8" spans="1:10" s="110" customFormat="1" ht="13.5" customHeight="1">
      <c r="A8" s="11" t="s">
        <v>30</v>
      </c>
      <c r="B8" s="124">
        <v>0</v>
      </c>
      <c r="C8" s="125">
        <v>0</v>
      </c>
      <c r="D8" s="125">
        <v>4</v>
      </c>
      <c r="E8" s="125">
        <v>0</v>
      </c>
      <c r="F8" s="125">
        <v>0</v>
      </c>
      <c r="G8" s="125">
        <v>0</v>
      </c>
      <c r="H8" s="125">
        <v>0</v>
      </c>
      <c r="I8" s="126">
        <v>0</v>
      </c>
      <c r="J8" s="31">
        <f>SUM(B8:I8)</f>
        <v>4</v>
      </c>
    </row>
    <row r="9" spans="1:11" s="4" customFormat="1" ht="13.5" customHeight="1">
      <c r="A9" s="11" t="s">
        <v>33</v>
      </c>
      <c r="B9" s="82">
        <v>72</v>
      </c>
      <c r="C9" s="97">
        <v>55</v>
      </c>
      <c r="D9" s="97">
        <v>66</v>
      </c>
      <c r="E9" s="97">
        <v>59</v>
      </c>
      <c r="F9" s="97">
        <v>47</v>
      </c>
      <c r="G9" s="97">
        <v>48</v>
      </c>
      <c r="H9" s="97">
        <v>31</v>
      </c>
      <c r="I9" s="94">
        <v>4</v>
      </c>
      <c r="J9" s="31">
        <f>SUM(B9:I9)</f>
        <v>382</v>
      </c>
      <c r="K9"/>
    </row>
    <row r="10" spans="1:11" s="4" customFormat="1" ht="13.5" customHeight="1">
      <c r="A10" s="11" t="s">
        <v>1</v>
      </c>
      <c r="B10" s="82">
        <v>0</v>
      </c>
      <c r="C10" s="97">
        <v>0</v>
      </c>
      <c r="D10" s="97">
        <v>0</v>
      </c>
      <c r="E10" s="97">
        <v>0</v>
      </c>
      <c r="F10" s="97">
        <v>2</v>
      </c>
      <c r="G10" s="97">
        <v>4</v>
      </c>
      <c r="H10" s="97">
        <v>3</v>
      </c>
      <c r="I10" s="94">
        <v>8</v>
      </c>
      <c r="J10" s="31">
        <f>SUM(B10:I10)</f>
        <v>17</v>
      </c>
      <c r="K10"/>
    </row>
    <row r="11" spans="1:11" s="4" customFormat="1" ht="13.5" customHeight="1" thickBot="1">
      <c r="A11" s="11" t="s">
        <v>15</v>
      </c>
      <c r="B11" s="128">
        <v>0</v>
      </c>
      <c r="C11" s="129">
        <v>2</v>
      </c>
      <c r="D11" s="129">
        <v>2</v>
      </c>
      <c r="E11" s="129">
        <v>4</v>
      </c>
      <c r="F11" s="129">
        <v>1</v>
      </c>
      <c r="G11" s="129">
        <v>1</v>
      </c>
      <c r="H11" s="129">
        <v>0</v>
      </c>
      <c r="I11" s="130">
        <v>0</v>
      </c>
      <c r="J11" s="31">
        <f>SUM(B11:I11)</f>
        <v>10</v>
      </c>
      <c r="K11"/>
    </row>
    <row r="12" spans="1:10" s="4" customFormat="1" ht="13.5" customHeight="1" thickBot="1">
      <c r="A12" s="77" t="s">
        <v>5</v>
      </c>
      <c r="B12" s="118">
        <f aca="true" t="shared" si="0" ref="B12:J12">SUM(B8:B11)</f>
        <v>72</v>
      </c>
      <c r="C12" s="119">
        <f t="shared" si="0"/>
        <v>57</v>
      </c>
      <c r="D12" s="119">
        <f t="shared" si="0"/>
        <v>72</v>
      </c>
      <c r="E12" s="119">
        <f t="shared" si="0"/>
        <v>63</v>
      </c>
      <c r="F12" s="119">
        <f t="shared" si="0"/>
        <v>50</v>
      </c>
      <c r="G12" s="119">
        <f t="shared" si="0"/>
        <v>53</v>
      </c>
      <c r="H12" s="119">
        <f t="shared" si="0"/>
        <v>34</v>
      </c>
      <c r="I12" s="120">
        <f t="shared" si="0"/>
        <v>12</v>
      </c>
      <c r="J12" s="67">
        <f t="shared" si="0"/>
        <v>413</v>
      </c>
    </row>
    <row r="13" spans="1:11" s="23" customFormat="1" ht="13.5" customHeight="1">
      <c r="A13" s="22"/>
      <c r="B13" s="121">
        <f aca="true" t="shared" si="1" ref="B13:I13">B12/$J12</f>
        <v>0.17433414043583534</v>
      </c>
      <c r="C13" s="24">
        <f t="shared" si="1"/>
        <v>0.13801452784503632</v>
      </c>
      <c r="D13" s="24">
        <f t="shared" si="1"/>
        <v>0.17433414043583534</v>
      </c>
      <c r="E13" s="24">
        <v>0.16</v>
      </c>
      <c r="F13" s="24">
        <f t="shared" si="1"/>
        <v>0.12106537530266344</v>
      </c>
      <c r="G13" s="24">
        <f t="shared" si="1"/>
        <v>0.12832929782082325</v>
      </c>
      <c r="H13" s="24">
        <f t="shared" si="1"/>
        <v>0.08232445520581114</v>
      </c>
      <c r="I13" s="122">
        <f t="shared" si="1"/>
        <v>0.029055690072639227</v>
      </c>
      <c r="J13" s="69"/>
      <c r="K13" s="54"/>
    </row>
    <row r="14" spans="1:11" s="4" customFormat="1" ht="13.5" customHeight="1" thickBot="1">
      <c r="A14" s="11" t="s">
        <v>11</v>
      </c>
      <c r="B14" s="148">
        <v>2</v>
      </c>
      <c r="C14" s="149">
        <v>6</v>
      </c>
      <c r="D14" s="149">
        <v>2</v>
      </c>
      <c r="E14" s="149">
        <v>1</v>
      </c>
      <c r="F14" s="149">
        <v>1</v>
      </c>
      <c r="G14" s="149">
        <v>2</v>
      </c>
      <c r="H14" s="149">
        <v>4</v>
      </c>
      <c r="I14" s="150">
        <v>3</v>
      </c>
      <c r="J14" s="68">
        <f>SUM(B14:I14)</f>
        <v>21</v>
      </c>
      <c r="K14"/>
    </row>
    <row r="15" spans="1:10" s="4" customFormat="1" ht="13.5" customHeight="1">
      <c r="A15" s="77" t="s">
        <v>13</v>
      </c>
      <c r="B15" s="136">
        <f aca="true" t="shared" si="2" ref="B15:J15">SUM(B14:B14)</f>
        <v>2</v>
      </c>
      <c r="C15" s="137">
        <f t="shared" si="2"/>
        <v>6</v>
      </c>
      <c r="D15" s="137">
        <f t="shared" si="2"/>
        <v>2</v>
      </c>
      <c r="E15" s="137">
        <f t="shared" si="2"/>
        <v>1</v>
      </c>
      <c r="F15" s="137">
        <f t="shared" si="2"/>
        <v>1</v>
      </c>
      <c r="G15" s="137">
        <f t="shared" si="2"/>
        <v>2</v>
      </c>
      <c r="H15" s="137">
        <f t="shared" si="2"/>
        <v>4</v>
      </c>
      <c r="I15" s="138">
        <f t="shared" si="2"/>
        <v>3</v>
      </c>
      <c r="J15" s="32">
        <f t="shared" si="2"/>
        <v>21</v>
      </c>
    </row>
    <row r="16" spans="1:11" s="23" customFormat="1" ht="13.5" customHeight="1" thickBot="1">
      <c r="A16" s="22"/>
      <c r="B16" s="88">
        <f aca="true" t="shared" si="3" ref="B16:I16">B15/$J15</f>
        <v>0.09523809523809523</v>
      </c>
      <c r="C16" s="24">
        <v>0.28</v>
      </c>
      <c r="D16" s="24">
        <f t="shared" si="3"/>
        <v>0.09523809523809523</v>
      </c>
      <c r="E16" s="24">
        <v>0.04</v>
      </c>
      <c r="F16" s="24">
        <f t="shared" si="3"/>
        <v>0.047619047619047616</v>
      </c>
      <c r="G16" s="24">
        <f t="shared" si="3"/>
        <v>0.09523809523809523</v>
      </c>
      <c r="H16" s="24">
        <f t="shared" si="3"/>
        <v>0.19047619047619047</v>
      </c>
      <c r="I16" s="24">
        <f t="shared" si="3"/>
        <v>0.14285714285714285</v>
      </c>
      <c r="J16" s="34"/>
      <c r="K16" s="54"/>
    </row>
    <row r="17" spans="1:10" s="4" customFormat="1" ht="13.5" customHeight="1" thickBot="1">
      <c r="A17" s="81" t="s">
        <v>6</v>
      </c>
      <c r="B17" s="145">
        <f aca="true" t="shared" si="4" ref="B17:J17">B15+B12</f>
        <v>74</v>
      </c>
      <c r="C17" s="146">
        <f t="shared" si="4"/>
        <v>63</v>
      </c>
      <c r="D17" s="146">
        <f t="shared" si="4"/>
        <v>74</v>
      </c>
      <c r="E17" s="146">
        <f t="shared" si="4"/>
        <v>64</v>
      </c>
      <c r="F17" s="146">
        <f t="shared" si="4"/>
        <v>51</v>
      </c>
      <c r="G17" s="146">
        <f t="shared" si="4"/>
        <v>55</v>
      </c>
      <c r="H17" s="146">
        <f t="shared" si="4"/>
        <v>38</v>
      </c>
      <c r="I17" s="66">
        <f t="shared" si="4"/>
        <v>15</v>
      </c>
      <c r="J17" s="19">
        <f t="shared" si="4"/>
        <v>434</v>
      </c>
    </row>
    <row r="18" spans="1:11" s="6" customFormat="1" ht="13.5" customHeight="1" thickBot="1">
      <c r="A18" s="80"/>
      <c r="B18" s="142">
        <f aca="true" t="shared" si="5" ref="B18:I18">B17/$J17</f>
        <v>0.17050691244239632</v>
      </c>
      <c r="C18" s="143">
        <v>0.14</v>
      </c>
      <c r="D18" s="143">
        <f t="shared" si="5"/>
        <v>0.17050691244239632</v>
      </c>
      <c r="E18" s="143">
        <f t="shared" si="5"/>
        <v>0.14746543778801843</v>
      </c>
      <c r="F18" s="143">
        <f t="shared" si="5"/>
        <v>0.1175115207373272</v>
      </c>
      <c r="G18" s="143">
        <f t="shared" si="5"/>
        <v>0.12672811059907835</v>
      </c>
      <c r="H18" s="143">
        <f t="shared" si="5"/>
        <v>0.08755760368663594</v>
      </c>
      <c r="I18" s="143">
        <f t="shared" si="5"/>
        <v>0.03456221198156682</v>
      </c>
      <c r="J18" s="18"/>
      <c r="K18" s="54"/>
    </row>
    <row r="19" spans="1:10" s="6" customFormat="1" ht="13.5" customHeight="1" thickBot="1">
      <c r="A19" s="52"/>
      <c r="B19" s="17"/>
      <c r="C19" s="17"/>
      <c r="D19" s="17"/>
      <c r="E19" s="17"/>
      <c r="F19" s="17"/>
      <c r="G19" s="17"/>
      <c r="H19" s="17"/>
      <c r="I19" s="17"/>
      <c r="J19" s="53"/>
    </row>
    <row r="20" spans="1:10" s="2" customFormat="1" ht="13.5" customHeight="1" thickBot="1">
      <c r="A20" s="79" t="s">
        <v>64</v>
      </c>
      <c r="B20" s="7" t="s">
        <v>38</v>
      </c>
      <c r="C20" s="8" t="s">
        <v>39</v>
      </c>
      <c r="D20" s="8" t="s">
        <v>40</v>
      </c>
      <c r="E20" s="8" t="s">
        <v>41</v>
      </c>
      <c r="F20" s="8" t="s">
        <v>42</v>
      </c>
      <c r="G20" s="8" t="s">
        <v>43</v>
      </c>
      <c r="H20" s="8" t="s">
        <v>44</v>
      </c>
      <c r="I20" s="9" t="s">
        <v>45</v>
      </c>
      <c r="J20" s="9" t="s">
        <v>3</v>
      </c>
    </row>
    <row r="21" spans="1:11" s="4" customFormat="1" ht="13.5" customHeight="1">
      <c r="A21" s="11" t="s">
        <v>33</v>
      </c>
      <c r="B21" s="82">
        <v>5</v>
      </c>
      <c r="C21" s="97">
        <v>10</v>
      </c>
      <c r="D21" s="97">
        <v>9</v>
      </c>
      <c r="E21" s="97">
        <v>21</v>
      </c>
      <c r="F21" s="97">
        <v>5</v>
      </c>
      <c r="G21" s="97">
        <v>20</v>
      </c>
      <c r="H21" s="97">
        <v>23</v>
      </c>
      <c r="I21" s="94">
        <v>18</v>
      </c>
      <c r="J21" s="68">
        <f>SUM(B21:I21)</f>
        <v>111</v>
      </c>
      <c r="K21"/>
    </row>
    <row r="22" spans="1:11" s="4" customFormat="1" ht="13.5" customHeight="1">
      <c r="A22" s="11" t="s">
        <v>1</v>
      </c>
      <c r="B22" s="82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1</v>
      </c>
      <c r="I22" s="94">
        <v>4</v>
      </c>
      <c r="J22" s="68">
        <f>SUM(B22:I22)</f>
        <v>5</v>
      </c>
      <c r="K22"/>
    </row>
    <row r="23" spans="1:11" s="4" customFormat="1" ht="13.5" customHeight="1" thickBot="1">
      <c r="A23" s="11" t="s">
        <v>15</v>
      </c>
      <c r="B23" s="82">
        <v>0</v>
      </c>
      <c r="C23" s="97">
        <v>1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4">
        <v>1</v>
      </c>
      <c r="J23" s="68">
        <f>SUM(B23:I23)</f>
        <v>2</v>
      </c>
      <c r="K23"/>
    </row>
    <row r="24" spans="1:10" s="4" customFormat="1" ht="13.5" customHeight="1">
      <c r="A24" s="77" t="s">
        <v>5</v>
      </c>
      <c r="B24" s="136">
        <f aca="true" t="shared" si="6" ref="B24:J24">SUM(B21:B23)</f>
        <v>5</v>
      </c>
      <c r="C24" s="137">
        <f t="shared" si="6"/>
        <v>11</v>
      </c>
      <c r="D24" s="137">
        <f t="shared" si="6"/>
        <v>9</v>
      </c>
      <c r="E24" s="137">
        <f t="shared" si="6"/>
        <v>21</v>
      </c>
      <c r="F24" s="137">
        <f t="shared" si="6"/>
        <v>5</v>
      </c>
      <c r="G24" s="137">
        <f t="shared" si="6"/>
        <v>20</v>
      </c>
      <c r="H24" s="137">
        <f t="shared" si="6"/>
        <v>24</v>
      </c>
      <c r="I24" s="138">
        <f t="shared" si="6"/>
        <v>23</v>
      </c>
      <c r="J24" s="67">
        <f t="shared" si="6"/>
        <v>118</v>
      </c>
    </row>
    <row r="25" spans="1:12" s="23" customFormat="1" ht="13.5" customHeight="1">
      <c r="A25" s="147"/>
      <c r="B25" s="139">
        <f aca="true" t="shared" si="7" ref="B25:H25">B24/$J24</f>
        <v>0.0423728813559322</v>
      </c>
      <c r="C25" s="140">
        <f t="shared" si="7"/>
        <v>0.09322033898305085</v>
      </c>
      <c r="D25" s="140">
        <v>0.08</v>
      </c>
      <c r="E25" s="140">
        <f t="shared" si="7"/>
        <v>0.17796610169491525</v>
      </c>
      <c r="F25" s="140">
        <f t="shared" si="7"/>
        <v>0.0423728813559322</v>
      </c>
      <c r="G25" s="140">
        <f t="shared" si="7"/>
        <v>0.1694915254237288</v>
      </c>
      <c r="H25" s="140">
        <f t="shared" si="7"/>
        <v>0.2033898305084746</v>
      </c>
      <c r="I25" s="141">
        <v>0.2</v>
      </c>
      <c r="J25" s="33"/>
      <c r="K25" s="54"/>
      <c r="L25" s="54"/>
    </row>
    <row r="26" spans="1:11" s="4" customFormat="1" ht="13.5" customHeight="1" thickBot="1">
      <c r="A26" s="11" t="s">
        <v>11</v>
      </c>
      <c r="B26" s="82">
        <v>1</v>
      </c>
      <c r="C26" s="97">
        <v>2</v>
      </c>
      <c r="D26" s="97">
        <v>4</v>
      </c>
      <c r="E26" s="97">
        <v>2</v>
      </c>
      <c r="F26" s="97">
        <v>4</v>
      </c>
      <c r="G26" s="97">
        <v>2</v>
      </c>
      <c r="H26" s="97">
        <v>1</v>
      </c>
      <c r="I26" s="94">
        <v>6</v>
      </c>
      <c r="J26" s="31">
        <f>SUM(B26:I26)</f>
        <v>22</v>
      </c>
      <c r="K26"/>
    </row>
    <row r="27" spans="1:10" s="4" customFormat="1" ht="13.5" customHeight="1">
      <c r="A27" s="77" t="s">
        <v>13</v>
      </c>
      <c r="B27" s="136">
        <f aca="true" t="shared" si="8" ref="B27:J27">SUM(B26:B26)</f>
        <v>1</v>
      </c>
      <c r="C27" s="137">
        <f t="shared" si="8"/>
        <v>2</v>
      </c>
      <c r="D27" s="137">
        <f t="shared" si="8"/>
        <v>4</v>
      </c>
      <c r="E27" s="137">
        <f t="shared" si="8"/>
        <v>2</v>
      </c>
      <c r="F27" s="137">
        <f t="shared" si="8"/>
        <v>4</v>
      </c>
      <c r="G27" s="137">
        <f t="shared" si="8"/>
        <v>2</v>
      </c>
      <c r="H27" s="137">
        <f t="shared" si="8"/>
        <v>1</v>
      </c>
      <c r="I27" s="138">
        <f t="shared" si="8"/>
        <v>6</v>
      </c>
      <c r="J27" s="32">
        <f t="shared" si="8"/>
        <v>22</v>
      </c>
    </row>
    <row r="28" spans="1:11" s="23" customFormat="1" ht="13.5" customHeight="1" thickBot="1">
      <c r="A28" s="22"/>
      <c r="B28" s="103">
        <f aca="true" t="shared" si="9" ref="B28:I28">B27/$J27</f>
        <v>0.045454545454545456</v>
      </c>
      <c r="C28" s="104">
        <f t="shared" si="9"/>
        <v>0.09090909090909091</v>
      </c>
      <c r="D28" s="24">
        <f>D27/$J27</f>
        <v>0.18181818181818182</v>
      </c>
      <c r="E28" s="24">
        <f t="shared" si="9"/>
        <v>0.09090909090909091</v>
      </c>
      <c r="F28" s="24">
        <f t="shared" si="9"/>
        <v>0.18181818181818182</v>
      </c>
      <c r="G28" s="24">
        <f t="shared" si="9"/>
        <v>0.09090909090909091</v>
      </c>
      <c r="H28" s="24">
        <f t="shared" si="9"/>
        <v>0.045454545454545456</v>
      </c>
      <c r="I28" s="95">
        <f t="shared" si="9"/>
        <v>0.2727272727272727</v>
      </c>
      <c r="J28" s="34"/>
      <c r="K28" s="54"/>
    </row>
    <row r="29" spans="1:10" s="4" customFormat="1" ht="13.5" customHeight="1" thickBot="1">
      <c r="A29" s="81" t="s">
        <v>6</v>
      </c>
      <c r="B29" s="145">
        <f aca="true" t="shared" si="10" ref="B29:J29">B27+B24</f>
        <v>6</v>
      </c>
      <c r="C29" s="146">
        <f t="shared" si="10"/>
        <v>13</v>
      </c>
      <c r="D29" s="146">
        <f t="shared" si="10"/>
        <v>13</v>
      </c>
      <c r="E29" s="146">
        <f t="shared" si="10"/>
        <v>23</v>
      </c>
      <c r="F29" s="146">
        <f t="shared" si="10"/>
        <v>9</v>
      </c>
      <c r="G29" s="146">
        <f t="shared" si="10"/>
        <v>22</v>
      </c>
      <c r="H29" s="146">
        <f t="shared" si="10"/>
        <v>25</v>
      </c>
      <c r="I29" s="66">
        <f t="shared" si="10"/>
        <v>29</v>
      </c>
      <c r="J29" s="19">
        <f t="shared" si="10"/>
        <v>140</v>
      </c>
    </row>
    <row r="30" spans="1:11" s="6" customFormat="1" ht="13.5" customHeight="1" thickBot="1">
      <c r="A30" s="80"/>
      <c r="B30" s="78">
        <f aca="true" t="shared" si="11" ref="B30:I30">B29/$J29</f>
        <v>0.04285714285714286</v>
      </c>
      <c r="C30" s="143">
        <f t="shared" si="11"/>
        <v>0.09285714285714286</v>
      </c>
      <c r="D30" s="143">
        <f t="shared" si="11"/>
        <v>0.09285714285714286</v>
      </c>
      <c r="E30" s="143">
        <v>0.17</v>
      </c>
      <c r="F30" s="143">
        <f t="shared" si="11"/>
        <v>0.06428571428571428</v>
      </c>
      <c r="G30" s="143">
        <f t="shared" si="11"/>
        <v>0.15714285714285714</v>
      </c>
      <c r="H30" s="143">
        <f t="shared" si="11"/>
        <v>0.17857142857142858</v>
      </c>
      <c r="I30" s="143">
        <f t="shared" si="11"/>
        <v>0.20714285714285716</v>
      </c>
      <c r="J30" s="18"/>
      <c r="K30" s="54"/>
    </row>
    <row r="31" spans="1:10" s="6" customFormat="1" ht="13.5" customHeight="1" thickBot="1">
      <c r="A31" s="52"/>
      <c r="B31" s="17"/>
      <c r="C31" s="17"/>
      <c r="D31" s="17"/>
      <c r="E31" s="17"/>
      <c r="F31" s="17"/>
      <c r="G31" s="17"/>
      <c r="H31" s="17"/>
      <c r="I31" s="17"/>
      <c r="J31" s="53"/>
    </row>
    <row r="32" spans="1:10" s="2" customFormat="1" ht="13.5" customHeight="1" thickBot="1">
      <c r="A32" s="79" t="s">
        <v>62</v>
      </c>
      <c r="B32" s="7" t="s">
        <v>38</v>
      </c>
      <c r="C32" s="8" t="s">
        <v>39</v>
      </c>
      <c r="D32" s="8" t="s">
        <v>40</v>
      </c>
      <c r="E32" s="8" t="s">
        <v>41</v>
      </c>
      <c r="F32" s="8" t="s">
        <v>42</v>
      </c>
      <c r="G32" s="8" t="s">
        <v>43</v>
      </c>
      <c r="H32" s="8" t="s">
        <v>47</v>
      </c>
      <c r="I32" s="9" t="s">
        <v>45</v>
      </c>
      <c r="J32" s="9" t="s">
        <v>3</v>
      </c>
    </row>
    <row r="33" spans="1:11" s="4" customFormat="1" ht="13.5" customHeight="1">
      <c r="A33" s="11" t="s">
        <v>30</v>
      </c>
      <c r="B33" s="82">
        <v>0</v>
      </c>
      <c r="C33" s="97">
        <v>0</v>
      </c>
      <c r="D33" s="97">
        <v>1</v>
      </c>
      <c r="E33" s="97">
        <v>0</v>
      </c>
      <c r="F33" s="97">
        <v>0</v>
      </c>
      <c r="G33" s="97">
        <v>0</v>
      </c>
      <c r="H33" s="97">
        <v>0</v>
      </c>
      <c r="I33" s="94">
        <v>0</v>
      </c>
      <c r="J33" s="68">
        <f>SUM(B33:I33)</f>
        <v>1</v>
      </c>
      <c r="K33"/>
    </row>
    <row r="34" spans="1:11" s="4" customFormat="1" ht="13.5" customHeight="1">
      <c r="A34" s="11" t="s">
        <v>33</v>
      </c>
      <c r="B34" s="82">
        <v>44</v>
      </c>
      <c r="C34" s="97">
        <v>20</v>
      </c>
      <c r="D34" s="97">
        <v>22</v>
      </c>
      <c r="E34" s="97">
        <v>15</v>
      </c>
      <c r="F34" s="97">
        <v>6</v>
      </c>
      <c r="G34" s="97">
        <v>16</v>
      </c>
      <c r="H34" s="97">
        <v>38</v>
      </c>
      <c r="I34" s="94">
        <v>34</v>
      </c>
      <c r="J34" s="68">
        <f>SUM(B34:I34)</f>
        <v>195</v>
      </c>
      <c r="K34"/>
    </row>
    <row r="35" spans="1:10" s="4" customFormat="1" ht="13.5" customHeight="1" thickBot="1">
      <c r="A35" s="11" t="s">
        <v>1</v>
      </c>
      <c r="B35" s="82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1</v>
      </c>
      <c r="I35" s="94">
        <v>0</v>
      </c>
      <c r="J35" s="68">
        <f>SUM(B35:I35)</f>
        <v>1</v>
      </c>
    </row>
    <row r="36" spans="1:11" s="6" customFormat="1" ht="13.5" customHeight="1" thickBot="1">
      <c r="A36" s="81" t="s">
        <v>6</v>
      </c>
      <c r="B36" s="145">
        <f aca="true" t="shared" si="12" ref="B36:J36">SUM(B33:B35)</f>
        <v>44</v>
      </c>
      <c r="C36" s="146">
        <f t="shared" si="12"/>
        <v>20</v>
      </c>
      <c r="D36" s="146">
        <f t="shared" si="12"/>
        <v>23</v>
      </c>
      <c r="E36" s="146">
        <f t="shared" si="12"/>
        <v>15</v>
      </c>
      <c r="F36" s="146">
        <f t="shared" si="12"/>
        <v>6</v>
      </c>
      <c r="G36" s="146">
        <f t="shared" si="12"/>
        <v>16</v>
      </c>
      <c r="H36" s="146">
        <f>SUM(H33:H35)</f>
        <v>39</v>
      </c>
      <c r="I36" s="66">
        <f t="shared" si="12"/>
        <v>34</v>
      </c>
      <c r="J36" s="123">
        <f t="shared" si="12"/>
        <v>197</v>
      </c>
      <c r="K36" s="54"/>
    </row>
    <row r="37" spans="1:11" ht="13.5" customHeight="1" thickBot="1">
      <c r="A37" s="80"/>
      <c r="B37" s="142">
        <f aca="true" t="shared" si="13" ref="B37:I37">B36/$J36</f>
        <v>0.2233502538071066</v>
      </c>
      <c r="C37" s="143">
        <f t="shared" si="13"/>
        <v>0.10152284263959391</v>
      </c>
      <c r="D37" s="143">
        <f t="shared" si="13"/>
        <v>0.116751269035533</v>
      </c>
      <c r="E37" s="143">
        <f t="shared" si="13"/>
        <v>0.07614213197969544</v>
      </c>
      <c r="F37" s="143">
        <f t="shared" si="13"/>
        <v>0.030456852791878174</v>
      </c>
      <c r="G37" s="143">
        <f t="shared" si="13"/>
        <v>0.08121827411167512</v>
      </c>
      <c r="H37" s="143">
        <f t="shared" si="13"/>
        <v>0.19796954314720813</v>
      </c>
      <c r="I37" s="144">
        <f t="shared" si="13"/>
        <v>0.17258883248730963</v>
      </c>
      <c r="J37" s="18"/>
      <c r="K37" s="54"/>
    </row>
    <row r="38" ht="13.5" customHeight="1"/>
    <row r="39" ht="13.5" customHeight="1"/>
    <row r="40" ht="13.5" customHeight="1"/>
    <row r="41" ht="13.5" customHeight="1"/>
    <row r="42" spans="1:2" ht="13.5" customHeight="1">
      <c r="A42" s="1"/>
      <c r="B42" s="51"/>
    </row>
    <row r="66" spans="1:2" ht="12.75">
      <c r="A66" s="65"/>
      <c r="B66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20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81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82</v>
      </c>
      <c r="B7" s="7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3</v>
      </c>
    </row>
    <row r="8" spans="1:11" s="4" customFormat="1" ht="13.5" thickBot="1">
      <c r="A8" s="11" t="s">
        <v>80</v>
      </c>
      <c r="B8" s="124">
        <v>99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6">
        <v>0</v>
      </c>
      <c r="J8" s="30">
        <f>SUM(B8:I8)</f>
        <v>99</v>
      </c>
      <c r="K8"/>
    </row>
    <row r="9" spans="1:11" s="4" customFormat="1" ht="10.5" customHeight="1" thickBot="1">
      <c r="A9" s="151" t="s">
        <v>6</v>
      </c>
      <c r="B9" s="152">
        <f aca="true" t="shared" si="0" ref="B9:J9">SUM(B8:B8)</f>
        <v>99</v>
      </c>
      <c r="C9" s="153">
        <f t="shared" si="0"/>
        <v>0</v>
      </c>
      <c r="D9" s="153">
        <f t="shared" si="0"/>
        <v>0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4">
        <f t="shared" si="0"/>
        <v>0</v>
      </c>
      <c r="J9" s="155">
        <f t="shared" si="0"/>
        <v>99</v>
      </c>
      <c r="K9"/>
    </row>
    <row r="10" spans="1:9" s="23" customFormat="1" ht="10.5" customHeight="1">
      <c r="A10" s="54"/>
      <c r="B10" s="157">
        <v>1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</row>
    <row r="11" s="4" customFormat="1" ht="10.5" customHeight="1"/>
    <row r="12" spans="1:10" s="4" customFormat="1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4" customFormat="1" ht="10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s="23" customFormat="1" ht="10.5" customHeight="1">
      <c r="A14"/>
      <c r="B14" s="4"/>
      <c r="C14" s="4"/>
      <c r="D14" s="4"/>
      <c r="E14" s="4"/>
      <c r="F14" s="4"/>
      <c r="G14" s="4"/>
      <c r="H14" s="4"/>
      <c r="I14" s="4"/>
      <c r="J14" s="4"/>
      <c r="K14" s="54"/>
    </row>
    <row r="15" s="4" customFormat="1" ht="10.5" customHeight="1">
      <c r="A15"/>
    </row>
    <row r="16" spans="1:11" s="6" customFormat="1" ht="10.5" customHeight="1">
      <c r="A16"/>
      <c r="B16" s="4"/>
      <c r="C16" s="4"/>
      <c r="D16" s="4"/>
      <c r="E16" s="4"/>
      <c r="F16" s="4"/>
      <c r="G16" s="4"/>
      <c r="H16" s="4"/>
      <c r="I16" s="4"/>
      <c r="J16" s="4"/>
      <c r="K16" s="54"/>
    </row>
    <row r="17" spans="1:10" s="6" customFormat="1" ht="10.5" customHeight="1">
      <c r="A17"/>
      <c r="B17" s="4"/>
      <c r="C17" s="4"/>
      <c r="D17" s="4"/>
      <c r="E17" s="4"/>
      <c r="F17" s="4"/>
      <c r="G17" s="4"/>
      <c r="H17" s="4"/>
      <c r="I17" s="4"/>
      <c r="J17" s="4"/>
    </row>
    <row r="18" spans="1:10" s="2" customFormat="1" ht="13.5" customHeight="1">
      <c r="A18"/>
      <c r="B18" s="4"/>
      <c r="C18" s="4"/>
      <c r="D18" s="4"/>
      <c r="E18" s="4"/>
      <c r="F18" s="4"/>
      <c r="G18" s="4"/>
      <c r="H18" s="4"/>
      <c r="I18" s="4"/>
      <c r="J18" s="4"/>
    </row>
    <row r="19" s="4" customFormat="1" ht="10.5" customHeight="1">
      <c r="A19" s="23"/>
    </row>
    <row r="20" spans="1:10" s="4" customFormat="1" ht="11.25" customHeight="1">
      <c r="A20" s="54"/>
      <c r="B20" s="23"/>
      <c r="C20" s="23"/>
      <c r="D20" s="23"/>
      <c r="E20" s="23"/>
      <c r="F20" s="23"/>
      <c r="G20" s="23"/>
      <c r="H20" s="23"/>
      <c r="I20" s="23"/>
      <c r="J20" s="23"/>
    </row>
    <row r="21" s="4" customFormat="1" ht="10.5" customHeight="1"/>
    <row r="22" s="4" customFormat="1" ht="10.5" customHeight="1"/>
    <row r="23" s="4" customFormat="1" ht="10.5" customHeight="1"/>
    <row r="24" spans="1:10" s="4" customFormat="1" ht="10.5" customHeight="1">
      <c r="A24" s="54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3" customFormat="1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4" customFormat="1" ht="10.5" customHeight="1">
      <c r="A26" s="54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10.5" customHeight="1">
      <c r="A27"/>
      <c r="B27"/>
      <c r="C27"/>
      <c r="D27"/>
      <c r="E27"/>
      <c r="F27"/>
      <c r="G27"/>
      <c r="H27"/>
      <c r="I27"/>
      <c r="J27"/>
    </row>
    <row r="28" spans="1:10" s="4" customFormat="1" ht="10.5" customHeight="1">
      <c r="A28"/>
      <c r="B28"/>
      <c r="C28"/>
      <c r="D28"/>
      <c r="E28"/>
      <c r="F28"/>
      <c r="G28"/>
      <c r="H28"/>
      <c r="I28"/>
      <c r="J28"/>
    </row>
    <row r="29" spans="1:10" s="23" customFormat="1" ht="10.5" customHeight="1">
      <c r="A29"/>
      <c r="B29"/>
      <c r="C29"/>
      <c r="D29"/>
      <c r="E29"/>
      <c r="F29"/>
      <c r="G29"/>
      <c r="H29"/>
      <c r="I29"/>
      <c r="J29"/>
    </row>
    <row r="30" spans="1:10" s="4" customFormat="1" ht="10.5" customHeight="1">
      <c r="A30" s="65"/>
      <c r="B30" s="64"/>
      <c r="C30"/>
      <c r="D30"/>
      <c r="E30"/>
      <c r="F30"/>
      <c r="G30"/>
      <c r="H30"/>
      <c r="I30"/>
      <c r="J30"/>
    </row>
    <row r="31" spans="1:10" s="6" customFormat="1" ht="10.5" customHeight="1">
      <c r="A31"/>
      <c r="B31"/>
      <c r="C31"/>
      <c r="D31"/>
      <c r="E31"/>
      <c r="F31"/>
      <c r="G31"/>
      <c r="H31"/>
      <c r="I31"/>
      <c r="J31"/>
    </row>
    <row r="32" ht="13.5" customHeight="1"/>
    <row r="33" ht="13.5" customHeight="1"/>
    <row r="34" ht="13.5" customHeight="1"/>
    <row r="35" ht="13.5" customHeight="1"/>
    <row r="36" ht="13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31">
      <selection activeCell="D52" sqref="D52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27" t="s">
        <v>20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27" t="s">
        <v>21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28" t="s">
        <v>81</v>
      </c>
      <c r="F4" s="1"/>
      <c r="G4" s="1"/>
      <c r="H4" s="1"/>
      <c r="I4" s="1"/>
      <c r="J4" s="1"/>
    </row>
    <row r="5" spans="2:10" ht="13.5" customHeight="1">
      <c r="B5" s="26"/>
      <c r="C5" s="26"/>
      <c r="D5" s="26"/>
      <c r="E5" s="26"/>
      <c r="F5" s="26"/>
      <c r="G5" s="26"/>
      <c r="H5" s="26"/>
      <c r="I5" s="1"/>
      <c r="J5" s="1"/>
    </row>
    <row r="6" spans="2:10" ht="13.5" customHeight="1" thickBot="1"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10"/>
      <c r="B7" s="7" t="s">
        <v>38</v>
      </c>
      <c r="C7" s="36" t="s">
        <v>39</v>
      </c>
      <c r="D7" s="36" t="s">
        <v>40</v>
      </c>
      <c r="E7" s="36" t="s">
        <v>41</v>
      </c>
      <c r="F7" s="36" t="s">
        <v>42</v>
      </c>
      <c r="G7" s="36" t="s">
        <v>43</v>
      </c>
      <c r="H7" s="36" t="s">
        <v>44</v>
      </c>
      <c r="I7" s="36" t="s">
        <v>48</v>
      </c>
      <c r="J7" s="9" t="s">
        <v>3</v>
      </c>
    </row>
    <row r="8" spans="1:10" s="1" customFormat="1" ht="13.5" customHeight="1">
      <c r="A8" s="1" t="s">
        <v>2</v>
      </c>
      <c r="B8" s="98">
        <f>Appelli!B8</f>
        <v>28</v>
      </c>
      <c r="C8" s="106">
        <f>Appelli!C8</f>
        <v>11</v>
      </c>
      <c r="D8" s="106">
        <f>Appelli!D8</f>
        <v>1</v>
      </c>
      <c r="E8" s="106">
        <f>Appelli!E8</f>
        <v>1</v>
      </c>
      <c r="F8" s="106">
        <f>Appelli!F8</f>
        <v>0</v>
      </c>
      <c r="G8" s="106">
        <f>Appelli!G8</f>
        <v>0</v>
      </c>
      <c r="H8" s="106">
        <f>Appelli!H8</f>
        <v>0</v>
      </c>
      <c r="I8" s="106">
        <f>Appelli!I8</f>
        <v>0</v>
      </c>
      <c r="J8" s="40">
        <f>SUM(B8:I8)</f>
        <v>41</v>
      </c>
    </row>
    <row r="9" spans="1:10" s="1" customFormat="1" ht="13.5" customHeight="1">
      <c r="A9" s="1" t="s">
        <v>19</v>
      </c>
      <c r="B9" s="98">
        <f>Appelli!B12</f>
        <v>248</v>
      </c>
      <c r="C9" s="99">
        <f>Appelli!C12</f>
        <v>239</v>
      </c>
      <c r="D9" s="99">
        <f>Appelli!D12</f>
        <v>50</v>
      </c>
      <c r="E9" s="99">
        <f>Appelli!E12</f>
        <v>4</v>
      </c>
      <c r="F9" s="99">
        <f>Appelli!F12</f>
        <v>2</v>
      </c>
      <c r="G9" s="99">
        <f>Appelli!G12</f>
        <v>0</v>
      </c>
      <c r="H9" s="99">
        <f>Appelli!H12</f>
        <v>0</v>
      </c>
      <c r="I9" s="99">
        <f>Appelli!I12</f>
        <v>11</v>
      </c>
      <c r="J9" s="40">
        <f aca="true" t="shared" si="0" ref="J9:J23">SUM(B9:I9)</f>
        <v>554</v>
      </c>
    </row>
    <row r="10" spans="1:10" s="1" customFormat="1" ht="13.5" customHeight="1">
      <c r="A10" s="1" t="s">
        <v>68</v>
      </c>
      <c r="B10" s="38">
        <f>Appelli!B19</f>
        <v>79</v>
      </c>
      <c r="C10" s="39">
        <f>Appelli!C19</f>
        <v>5</v>
      </c>
      <c r="D10" s="39">
        <f>Appelli!D19</f>
        <v>4</v>
      </c>
      <c r="E10" s="39">
        <f>Appelli!E19</f>
        <v>5</v>
      </c>
      <c r="F10" s="39">
        <f>Appelli!F19</f>
        <v>1</v>
      </c>
      <c r="G10" s="39">
        <f>Appelli!G19</f>
        <v>1</v>
      </c>
      <c r="H10" s="39">
        <f>Appelli!H19</f>
        <v>0</v>
      </c>
      <c r="I10" s="39">
        <f>Appelli!I19</f>
        <v>0</v>
      </c>
      <c r="J10" s="40">
        <f t="shared" si="0"/>
        <v>95</v>
      </c>
    </row>
    <row r="11" spans="1:10" s="1" customFormat="1" ht="13.5" customHeight="1">
      <c r="A11" s="1" t="s">
        <v>65</v>
      </c>
      <c r="B11" s="38">
        <f>Appelli!B22</f>
        <v>13</v>
      </c>
      <c r="C11" s="39">
        <f>Appelli!C22</f>
        <v>0</v>
      </c>
      <c r="D11" s="39">
        <f>Appelli!D22</f>
        <v>0</v>
      </c>
      <c r="E11" s="39">
        <f>Appelli!E22</f>
        <v>0</v>
      </c>
      <c r="F11" s="39">
        <f>Appelli!F22</f>
        <v>0</v>
      </c>
      <c r="G11" s="39">
        <f>Appelli!G22</f>
        <v>0</v>
      </c>
      <c r="H11" s="39">
        <f>Appelli!H22</f>
        <v>0</v>
      </c>
      <c r="I11" s="39">
        <f>Appelli!I22</f>
        <v>0</v>
      </c>
      <c r="J11" s="40">
        <f>SUM(B11:I11)</f>
        <v>13</v>
      </c>
    </row>
    <row r="12" spans="1:10" s="1" customFormat="1" ht="13.5" customHeight="1">
      <c r="A12" s="1" t="s">
        <v>17</v>
      </c>
      <c r="B12" s="38">
        <f>PA!B22</f>
        <v>1032</v>
      </c>
      <c r="C12" s="39">
        <f>PA!C22</f>
        <v>678</v>
      </c>
      <c r="D12" s="39">
        <f>PA!D22</f>
        <v>600</v>
      </c>
      <c r="E12" s="39">
        <f>PA!E22</f>
        <v>522</v>
      </c>
      <c r="F12" s="39">
        <f>PA!F22</f>
        <v>328</v>
      </c>
      <c r="G12" s="39">
        <f>PA!G22</f>
        <v>415</v>
      </c>
      <c r="H12" s="39">
        <f>PA!H22</f>
        <v>368</v>
      </c>
      <c r="I12" s="39">
        <f>PA!I22</f>
        <v>723</v>
      </c>
      <c r="J12" s="40">
        <f t="shared" si="0"/>
        <v>4666</v>
      </c>
    </row>
    <row r="13" spans="1:10" s="1" customFormat="1" ht="13.5" customHeight="1">
      <c r="A13" s="1" t="s">
        <v>37</v>
      </c>
      <c r="B13" s="38">
        <f>PA!B28</f>
        <v>79</v>
      </c>
      <c r="C13" s="39">
        <f>PA!C28</f>
        <v>70</v>
      </c>
      <c r="D13" s="39">
        <f>PA!D28</f>
        <v>59</v>
      </c>
      <c r="E13" s="39">
        <f>PA!E28</f>
        <v>61</v>
      </c>
      <c r="F13" s="39">
        <f>PA!F28</f>
        <v>31</v>
      </c>
      <c r="G13" s="39">
        <f>PA!G28</f>
        <v>63</v>
      </c>
      <c r="H13" s="39">
        <f>PA!H28</f>
        <v>66</v>
      </c>
      <c r="I13" s="39">
        <f>PA!I28</f>
        <v>192</v>
      </c>
      <c r="J13" s="40">
        <f t="shared" si="0"/>
        <v>621</v>
      </c>
    </row>
    <row r="14" spans="1:10" s="1" customFormat="1" ht="13.5" customHeight="1">
      <c r="A14" s="1" t="s">
        <v>34</v>
      </c>
      <c r="B14" s="38">
        <f>PA!B51</f>
        <v>378</v>
      </c>
      <c r="C14" s="39">
        <f>PA!C51</f>
        <v>279</v>
      </c>
      <c r="D14" s="39">
        <f>PA!D51</f>
        <v>148</v>
      </c>
      <c r="E14" s="39">
        <f>PA!E51</f>
        <v>105</v>
      </c>
      <c r="F14" s="39">
        <f>PA!F51</f>
        <v>62</v>
      </c>
      <c r="G14" s="39">
        <f>PA!G51</f>
        <v>108</v>
      </c>
      <c r="H14" s="39">
        <f>PA!H51</f>
        <v>39</v>
      </c>
      <c r="I14" s="39">
        <f>PA!I51</f>
        <v>21</v>
      </c>
      <c r="J14" s="40">
        <f t="shared" si="0"/>
        <v>1140</v>
      </c>
    </row>
    <row r="15" spans="1:10" s="1" customFormat="1" ht="13.5" customHeight="1">
      <c r="A15" s="1" t="s">
        <v>36</v>
      </c>
      <c r="B15" s="38">
        <f>PA!B55</f>
        <v>25</v>
      </c>
      <c r="C15" s="39">
        <f>PA!C55</f>
        <v>16</v>
      </c>
      <c r="D15" s="39">
        <f>PA!D55</f>
        <v>8</v>
      </c>
      <c r="E15" s="39">
        <f>PA!E55</f>
        <v>8</v>
      </c>
      <c r="F15" s="39">
        <f>PA!F55</f>
        <v>6</v>
      </c>
      <c r="G15" s="39">
        <f>PA!G55</f>
        <v>3</v>
      </c>
      <c r="H15" s="39">
        <f>PA!H55</f>
        <v>3</v>
      </c>
      <c r="I15" s="39">
        <f>PA!I55</f>
        <v>1</v>
      </c>
      <c r="J15" s="40">
        <f t="shared" si="0"/>
        <v>70</v>
      </c>
    </row>
    <row r="16" spans="1:10" s="1" customFormat="1" ht="13.5" customHeight="1">
      <c r="A16" s="1" t="s">
        <v>18</v>
      </c>
      <c r="B16" s="38">
        <f>'Mag-SCT'!B14</f>
        <v>343</v>
      </c>
      <c r="C16" s="39">
        <f>'Mag-SCT'!C14</f>
        <v>190</v>
      </c>
      <c r="D16" s="39">
        <f>'Mag-SCT'!D14</f>
        <v>191</v>
      </c>
      <c r="E16" s="39">
        <f>'Mag-SCT'!E14</f>
        <v>125</v>
      </c>
      <c r="F16" s="39">
        <f>'Mag-SCT'!F14</f>
        <v>66</v>
      </c>
      <c r="G16" s="39">
        <f>'Mag-SCT'!G14</f>
        <v>86</v>
      </c>
      <c r="H16" s="39">
        <f>'Mag-SCT'!H14</f>
        <v>76</v>
      </c>
      <c r="I16" s="39">
        <f>'Mag-SCT'!I14</f>
        <v>43</v>
      </c>
      <c r="J16" s="40">
        <f t="shared" si="0"/>
        <v>1120</v>
      </c>
    </row>
    <row r="17" spans="1:10" s="1" customFormat="1" ht="13.5" customHeight="1">
      <c r="A17" s="1" t="s">
        <v>35</v>
      </c>
      <c r="B17" s="38">
        <f>'Mag-SCT'!B18</f>
        <v>17</v>
      </c>
      <c r="C17" s="39">
        <f>'Mag-SCT'!C18</f>
        <v>16</v>
      </c>
      <c r="D17" s="39">
        <f>'Mag-SCT'!D18</f>
        <v>13</v>
      </c>
      <c r="E17" s="39">
        <f>'Mag-SCT'!E18</f>
        <v>7</v>
      </c>
      <c r="F17" s="39">
        <f>'Mag-SCT'!F18</f>
        <v>5</v>
      </c>
      <c r="G17" s="39">
        <f>'Mag-SCT'!G18</f>
        <v>16</v>
      </c>
      <c r="H17" s="39">
        <f>'Mag-SCT'!H18</f>
        <v>9</v>
      </c>
      <c r="I17" s="39">
        <f>'Mag-SCT'!I18</f>
        <v>23</v>
      </c>
      <c r="J17" s="40">
        <f t="shared" si="0"/>
        <v>106</v>
      </c>
    </row>
    <row r="18" spans="1:10" s="1" customFormat="1" ht="13.5" customHeight="1">
      <c r="A18" s="1" t="s">
        <v>55</v>
      </c>
      <c r="B18" s="38">
        <f>Boards!B12</f>
        <v>72</v>
      </c>
      <c r="C18" s="39">
        <f>Boards!C12</f>
        <v>57</v>
      </c>
      <c r="D18" s="39">
        <f>Boards!D12</f>
        <v>72</v>
      </c>
      <c r="E18" s="39">
        <f>Boards!E12</f>
        <v>63</v>
      </c>
      <c r="F18" s="39">
        <f>Boards!F12</f>
        <v>50</v>
      </c>
      <c r="G18" s="39">
        <f>Boards!G12</f>
        <v>53</v>
      </c>
      <c r="H18" s="39">
        <f>Boards!H12</f>
        <v>34</v>
      </c>
      <c r="I18" s="39">
        <f>Boards!I12</f>
        <v>12</v>
      </c>
      <c r="J18" s="40">
        <f t="shared" si="0"/>
        <v>413</v>
      </c>
    </row>
    <row r="19" spans="1:10" s="1" customFormat="1" ht="13.5" customHeight="1">
      <c r="A19" s="1" t="s">
        <v>56</v>
      </c>
      <c r="B19" s="38">
        <f>Boards!B15</f>
        <v>2</v>
      </c>
      <c r="C19" s="39">
        <f>Boards!C15</f>
        <v>6</v>
      </c>
      <c r="D19" s="39">
        <f>Boards!D15</f>
        <v>2</v>
      </c>
      <c r="E19" s="39">
        <f>Boards!E15</f>
        <v>1</v>
      </c>
      <c r="F19" s="39">
        <f>Boards!F15</f>
        <v>1</v>
      </c>
      <c r="G19" s="39">
        <f>Boards!G15</f>
        <v>2</v>
      </c>
      <c r="H19" s="39">
        <f>Boards!H15</f>
        <v>4</v>
      </c>
      <c r="I19" s="39">
        <f>Boards!I15</f>
        <v>3</v>
      </c>
      <c r="J19" s="40">
        <f>SUM(B19:I19)</f>
        <v>21</v>
      </c>
    </row>
    <row r="20" spans="1:10" s="1" customFormat="1" ht="13.5" customHeight="1">
      <c r="A20" s="1" t="s">
        <v>66</v>
      </c>
      <c r="B20" s="38">
        <f>Boards!B24</f>
        <v>5</v>
      </c>
      <c r="C20" s="39">
        <f>Boards!C24</f>
        <v>11</v>
      </c>
      <c r="D20" s="39">
        <f>Boards!D24</f>
        <v>9</v>
      </c>
      <c r="E20" s="39">
        <f>Boards!E24</f>
        <v>21</v>
      </c>
      <c r="F20" s="39">
        <f>Boards!F24</f>
        <v>5</v>
      </c>
      <c r="G20" s="39">
        <f>Boards!G24</f>
        <v>20</v>
      </c>
      <c r="H20" s="39">
        <f>Boards!H24</f>
        <v>24</v>
      </c>
      <c r="I20" s="39">
        <f>Boards!I24</f>
        <v>23</v>
      </c>
      <c r="J20" s="40">
        <f t="shared" si="0"/>
        <v>118</v>
      </c>
    </row>
    <row r="21" spans="1:10" s="1" customFormat="1" ht="13.5" customHeight="1">
      <c r="A21" s="1" t="s">
        <v>67</v>
      </c>
      <c r="B21" s="38">
        <f>Boards!B27</f>
        <v>1</v>
      </c>
      <c r="C21" s="39">
        <f>Boards!C27</f>
        <v>2</v>
      </c>
      <c r="D21" s="39">
        <f>Boards!D27</f>
        <v>4</v>
      </c>
      <c r="E21" s="39">
        <f>Boards!E27</f>
        <v>2</v>
      </c>
      <c r="F21" s="39">
        <f>Boards!F27</f>
        <v>4</v>
      </c>
      <c r="G21" s="39">
        <f>Boards!G27</f>
        <v>2</v>
      </c>
      <c r="H21" s="39">
        <f>Boards!H27</f>
        <v>1</v>
      </c>
      <c r="I21" s="39">
        <f>Boards!I27</f>
        <v>6</v>
      </c>
      <c r="J21" s="40">
        <f>SUM(B21:I21)</f>
        <v>22</v>
      </c>
    </row>
    <row r="22" spans="1:10" s="1" customFormat="1" ht="13.5" customHeight="1">
      <c r="A22" s="1" t="s">
        <v>62</v>
      </c>
      <c r="B22" s="38">
        <f>Boards!B36</f>
        <v>44</v>
      </c>
      <c r="C22" s="39">
        <f>Boards!C36</f>
        <v>20</v>
      </c>
      <c r="D22" s="39">
        <f>Boards!D36</f>
        <v>23</v>
      </c>
      <c r="E22" s="39">
        <f>Boards!E36</f>
        <v>15</v>
      </c>
      <c r="F22" s="39">
        <f>Boards!F36</f>
        <v>6</v>
      </c>
      <c r="G22" s="39">
        <f>Boards!G36</f>
        <v>16</v>
      </c>
      <c r="H22" s="39">
        <f>Boards!H36</f>
        <v>39</v>
      </c>
      <c r="I22" s="39">
        <f>Boards!I36</f>
        <v>34</v>
      </c>
      <c r="J22" s="40">
        <f t="shared" si="0"/>
        <v>197</v>
      </c>
    </row>
    <row r="23" spans="1:10" s="1" customFormat="1" ht="13.5" customHeight="1">
      <c r="A23" s="1" t="s">
        <v>60</v>
      </c>
      <c r="B23" s="38">
        <f>'Mag-SCT'!B29</f>
        <v>778</v>
      </c>
      <c r="C23" s="39">
        <f>'Mag-SCT'!C29</f>
        <v>215</v>
      </c>
      <c r="D23" s="39">
        <f>'Mag-SCT'!D29</f>
        <v>90</v>
      </c>
      <c r="E23" s="39">
        <f>'Mag-SCT'!E29</f>
        <v>31</v>
      </c>
      <c r="F23" s="39">
        <f>'Mag-SCT'!F29</f>
        <v>7</v>
      </c>
      <c r="G23" s="39">
        <f>'Mag-SCT'!G29</f>
        <v>10</v>
      </c>
      <c r="H23" s="39">
        <f>'Mag-SCT'!H29</f>
        <v>2</v>
      </c>
      <c r="I23" s="39">
        <f>'Mag-SCT'!I29</f>
        <v>0</v>
      </c>
      <c r="J23" s="40">
        <f t="shared" si="0"/>
        <v>1133</v>
      </c>
    </row>
    <row r="24" spans="1:10" s="1" customFormat="1" ht="13.5" customHeight="1">
      <c r="A24" s="1" t="s">
        <v>61</v>
      </c>
      <c r="B24" s="38">
        <f>'Mag-SCT'!B33</f>
        <v>31</v>
      </c>
      <c r="C24" s="39">
        <f>'Mag-SCT'!C33</f>
        <v>14</v>
      </c>
      <c r="D24" s="39">
        <f>'Mag-SCT'!D33</f>
        <v>7</v>
      </c>
      <c r="E24" s="39">
        <f>'Mag-SCT'!E33</f>
        <v>1</v>
      </c>
      <c r="F24" s="39">
        <f>'Mag-SCT'!F33</f>
        <v>1</v>
      </c>
      <c r="G24" s="39">
        <f>'Mag-SCT'!G33</f>
        <v>1</v>
      </c>
      <c r="H24" s="39">
        <f>'Mag-SCT'!H33</f>
        <v>1</v>
      </c>
      <c r="I24" s="39">
        <f>'Mag-SCT'!I33</f>
        <v>1</v>
      </c>
      <c r="J24" s="40">
        <f>SUM(B24:I24)</f>
        <v>57</v>
      </c>
    </row>
    <row r="25" spans="1:10" s="1" customFormat="1" ht="13.5" customHeight="1" thickBot="1">
      <c r="A25" s="1" t="s">
        <v>82</v>
      </c>
      <c r="B25" s="39">
        <v>99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99</v>
      </c>
    </row>
    <row r="26" spans="1:10" s="1" customFormat="1" ht="13.5" customHeight="1">
      <c r="A26" s="44" t="s">
        <v>22</v>
      </c>
      <c r="B26" s="45">
        <v>3274</v>
      </c>
      <c r="C26" s="45">
        <f>SUM(C8:C24)</f>
        <v>1829</v>
      </c>
      <c r="D26" s="45">
        <f>SUM(D8:D24)</f>
        <v>1281</v>
      </c>
      <c r="E26" s="45">
        <f>SUM(E8:E24)</f>
        <v>972</v>
      </c>
      <c r="F26" s="45">
        <f>SUM(F8:F24)</f>
        <v>575</v>
      </c>
      <c r="G26" s="45">
        <f>SUM(G8:G24)</f>
        <v>796</v>
      </c>
      <c r="H26" s="45">
        <f>SUM(H8:H24)</f>
        <v>666</v>
      </c>
      <c r="I26" s="45">
        <f>SUM(I8:I24)</f>
        <v>1093</v>
      </c>
      <c r="J26" s="46">
        <v>10486</v>
      </c>
    </row>
    <row r="27" spans="1:11" s="1" customFormat="1" ht="13.5" customHeight="1" thickBot="1">
      <c r="A27" s="47"/>
      <c r="B27" s="48">
        <v>0.31</v>
      </c>
      <c r="C27" s="48">
        <v>0.18</v>
      </c>
      <c r="D27" s="48">
        <f aca="true" t="shared" si="1" ref="C27:I27">D26/$J26</f>
        <v>0.12216288384512683</v>
      </c>
      <c r="E27" s="48">
        <f t="shared" si="1"/>
        <v>0.09269502193400725</v>
      </c>
      <c r="F27" s="48">
        <v>0.06</v>
      </c>
      <c r="G27" s="48">
        <f t="shared" si="1"/>
        <v>0.0759107381270265</v>
      </c>
      <c r="H27" s="48">
        <v>0.06</v>
      </c>
      <c r="I27" s="48">
        <f t="shared" si="1"/>
        <v>0.1042342170513065</v>
      </c>
      <c r="J27" s="49"/>
      <c r="K27" s="107"/>
    </row>
    <row r="28" spans="1:10" s="1" customFormat="1" ht="13.5" customHeight="1">
      <c r="A28" s="55"/>
      <c r="B28" s="56"/>
      <c r="C28" s="56"/>
      <c r="D28" s="56"/>
      <c r="E28" s="56"/>
      <c r="F28" s="56"/>
      <c r="G28" s="56"/>
      <c r="H28" s="56"/>
      <c r="I28" s="56"/>
      <c r="J28" s="55"/>
    </row>
    <row r="29" spans="2:10" ht="13.5" customHeight="1">
      <c r="B29" s="1"/>
      <c r="C29" s="1"/>
      <c r="D29" s="1"/>
      <c r="E29" s="27" t="s">
        <v>20</v>
      </c>
      <c r="F29" s="1"/>
      <c r="G29" s="1"/>
      <c r="H29" s="1"/>
      <c r="I29" s="1"/>
      <c r="J29" s="1"/>
    </row>
    <row r="30" spans="2:10" ht="13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27" t="s">
        <v>21</v>
      </c>
      <c r="F31" s="1"/>
      <c r="G31" s="1"/>
      <c r="H31" s="1"/>
      <c r="I31" s="1"/>
      <c r="J31" s="1"/>
    </row>
    <row r="32" spans="2:10" ht="13.5" customHeight="1">
      <c r="B32" s="1"/>
      <c r="C32" s="1"/>
      <c r="D32" s="1"/>
      <c r="E32" s="28" t="s">
        <v>81</v>
      </c>
      <c r="F32" s="1"/>
      <c r="G32" s="1"/>
      <c r="H32" s="1"/>
      <c r="I32" s="1"/>
      <c r="J32" s="1"/>
    </row>
    <row r="33" spans="2:10" ht="13.5" customHeight="1" thickBot="1">
      <c r="B33" s="26"/>
      <c r="C33" s="26"/>
      <c r="D33" s="26"/>
      <c r="E33" s="26"/>
      <c r="F33" s="26"/>
      <c r="G33" s="26"/>
      <c r="H33" s="26"/>
      <c r="I33" s="1"/>
      <c r="J33" s="1"/>
    </row>
    <row r="34" spans="1:10" s="2" customFormat="1" ht="13.5" customHeight="1">
      <c r="A34" s="10"/>
      <c r="B34" s="35" t="s">
        <v>38</v>
      </c>
      <c r="C34" s="36" t="s">
        <v>39</v>
      </c>
      <c r="D34" s="36" t="s">
        <v>40</v>
      </c>
      <c r="E34" s="36" t="s">
        <v>41</v>
      </c>
      <c r="F34" s="36" t="s">
        <v>42</v>
      </c>
      <c r="G34" s="36" t="s">
        <v>43</v>
      </c>
      <c r="H34" s="36" t="s">
        <v>44</v>
      </c>
      <c r="I34" s="37" t="s">
        <v>45</v>
      </c>
      <c r="J34"/>
    </row>
    <row r="35" spans="1:10" s="2" customFormat="1" ht="13.5" customHeight="1" thickBot="1">
      <c r="A35" s="25" t="s">
        <v>54</v>
      </c>
      <c r="B35" s="41">
        <v>0.4</v>
      </c>
      <c r="C35" s="42">
        <v>0.16</v>
      </c>
      <c r="D35" s="42">
        <v>0.1</v>
      </c>
      <c r="E35" s="42">
        <v>0.07</v>
      </c>
      <c r="F35" s="42">
        <f>AVERAGE(F36:F52)</f>
        <v>0.04885385229135414</v>
      </c>
      <c r="G35" s="42">
        <v>0.07</v>
      </c>
      <c r="H35" s="42">
        <v>0.06</v>
      </c>
      <c r="I35" s="43">
        <f>AVERAGE(I36:I52)</f>
        <v>0.09497588616534536</v>
      </c>
      <c r="J35" s="57"/>
    </row>
    <row r="36" spans="1:10" s="1" customFormat="1" ht="13.5" customHeight="1">
      <c r="A36" s="1" t="s">
        <v>2</v>
      </c>
      <c r="B36" s="58">
        <v>0.69</v>
      </c>
      <c r="C36" s="56">
        <f aca="true" t="shared" si="2" ref="B36:G37">C8/$J8</f>
        <v>0.2682926829268293</v>
      </c>
      <c r="D36" s="56">
        <f t="shared" si="2"/>
        <v>0.024390243902439025</v>
      </c>
      <c r="E36" s="56">
        <f t="shared" si="2"/>
        <v>0.024390243902439025</v>
      </c>
      <c r="F36" s="56">
        <f t="shared" si="2"/>
        <v>0</v>
      </c>
      <c r="G36" s="56">
        <f t="shared" si="2"/>
        <v>0</v>
      </c>
      <c r="H36" s="56">
        <f>H8/$J8</f>
        <v>0</v>
      </c>
      <c r="I36" s="59">
        <f>I8/$J8</f>
        <v>0</v>
      </c>
      <c r="J36" s="57"/>
    </row>
    <row r="37" spans="1:10" s="1" customFormat="1" ht="13.5" customHeight="1">
      <c r="A37" s="1" t="s">
        <v>19</v>
      </c>
      <c r="B37" s="58">
        <f t="shared" si="2"/>
        <v>0.44765342960288806</v>
      </c>
      <c r="C37" s="56">
        <f t="shared" si="2"/>
        <v>0.4314079422382672</v>
      </c>
      <c r="D37" s="56">
        <v>0.09</v>
      </c>
      <c r="E37" s="56">
        <f t="shared" si="2"/>
        <v>0.007220216606498195</v>
      </c>
      <c r="F37" s="56">
        <f t="shared" si="2"/>
        <v>0.0036101083032490976</v>
      </c>
      <c r="G37" s="56">
        <f t="shared" si="2"/>
        <v>0</v>
      </c>
      <c r="H37" s="56">
        <f>H9/$J9</f>
        <v>0</v>
      </c>
      <c r="I37" s="59">
        <f>I9/$J9</f>
        <v>0.019855595667870037</v>
      </c>
      <c r="J37" s="57"/>
    </row>
    <row r="38" spans="1:10" s="1" customFormat="1" ht="13.5" customHeight="1">
      <c r="A38" s="1" t="s">
        <v>68</v>
      </c>
      <c r="B38" s="58">
        <v>0.84</v>
      </c>
      <c r="C38" s="56">
        <v>0.05</v>
      </c>
      <c r="D38" s="56">
        <f aca="true" t="shared" si="3" ref="B38:I38">D10/$J10</f>
        <v>0.042105263157894736</v>
      </c>
      <c r="E38" s="56">
        <f t="shared" si="3"/>
        <v>0.05263157894736842</v>
      </c>
      <c r="F38" s="56">
        <f t="shared" si="3"/>
        <v>0.010526315789473684</v>
      </c>
      <c r="G38" s="56">
        <f t="shared" si="3"/>
        <v>0.010526315789473684</v>
      </c>
      <c r="H38" s="56">
        <f t="shared" si="3"/>
        <v>0</v>
      </c>
      <c r="I38" s="59">
        <f t="shared" si="3"/>
        <v>0</v>
      </c>
      <c r="J38" s="57"/>
    </row>
    <row r="39" spans="1:10" s="1" customFormat="1" ht="13.5" customHeight="1">
      <c r="A39" s="1" t="s">
        <v>65</v>
      </c>
      <c r="B39" s="58">
        <f aca="true" t="shared" si="4" ref="B39:I39">B11/$J11</f>
        <v>1</v>
      </c>
      <c r="C39" s="56">
        <f t="shared" si="4"/>
        <v>0</v>
      </c>
      <c r="D39" s="56">
        <f t="shared" si="4"/>
        <v>0</v>
      </c>
      <c r="E39" s="56">
        <f t="shared" si="4"/>
        <v>0</v>
      </c>
      <c r="F39" s="56">
        <f t="shared" si="4"/>
        <v>0</v>
      </c>
      <c r="G39" s="56">
        <f t="shared" si="4"/>
        <v>0</v>
      </c>
      <c r="H39" s="56">
        <f t="shared" si="4"/>
        <v>0</v>
      </c>
      <c r="I39" s="59">
        <f t="shared" si="4"/>
        <v>0</v>
      </c>
      <c r="J39" s="57"/>
    </row>
    <row r="40" spans="1:10" s="1" customFormat="1" ht="13.5" customHeight="1">
      <c r="A40" s="1" t="s">
        <v>17</v>
      </c>
      <c r="B40" s="58">
        <f aca="true" t="shared" si="5" ref="B40:I40">B12/$J12</f>
        <v>0.22117445349335618</v>
      </c>
      <c r="C40" s="56">
        <f t="shared" si="5"/>
        <v>0.1453064723531933</v>
      </c>
      <c r="D40" s="56">
        <f t="shared" si="5"/>
        <v>0.12858979854264896</v>
      </c>
      <c r="E40" s="56">
        <v>0.11</v>
      </c>
      <c r="F40" s="56">
        <f t="shared" si="5"/>
        <v>0.07029575653664809</v>
      </c>
      <c r="G40" s="56">
        <f t="shared" si="5"/>
        <v>0.08894127732533219</v>
      </c>
      <c r="H40" s="56">
        <f t="shared" si="5"/>
        <v>0.0788684097728247</v>
      </c>
      <c r="I40" s="59">
        <f t="shared" si="5"/>
        <v>0.15495070724389198</v>
      </c>
      <c r="J40" s="57"/>
    </row>
    <row r="41" spans="1:10" s="1" customFormat="1" ht="13.5" customHeight="1">
      <c r="A41" s="1" t="s">
        <v>37</v>
      </c>
      <c r="B41" s="58">
        <f aca="true" t="shared" si="6" ref="B41:I41">B13/$J13</f>
        <v>0.12721417069243157</v>
      </c>
      <c r="C41" s="56">
        <f t="shared" si="6"/>
        <v>0.11272141706924316</v>
      </c>
      <c r="D41" s="56">
        <v>0.09</v>
      </c>
      <c r="E41" s="56">
        <f t="shared" si="6"/>
        <v>0.09822866344605476</v>
      </c>
      <c r="F41" s="56">
        <v>0.05</v>
      </c>
      <c r="G41" s="56">
        <f t="shared" si="6"/>
        <v>0.10144927536231885</v>
      </c>
      <c r="H41" s="56">
        <f t="shared" si="6"/>
        <v>0.10628019323671498</v>
      </c>
      <c r="I41" s="59">
        <f t="shared" si="6"/>
        <v>0.30917874396135264</v>
      </c>
      <c r="J41" s="57"/>
    </row>
    <row r="42" spans="1:10" s="1" customFormat="1" ht="13.5" customHeight="1">
      <c r="A42" s="1" t="s">
        <v>34</v>
      </c>
      <c r="B42" s="58">
        <v>0.33</v>
      </c>
      <c r="C42" s="56">
        <v>0.25</v>
      </c>
      <c r="D42" s="56">
        <f aca="true" t="shared" si="7" ref="D42:I42">D14/$J14</f>
        <v>0.12982456140350876</v>
      </c>
      <c r="E42" s="56">
        <f t="shared" si="7"/>
        <v>0.09210526315789473</v>
      </c>
      <c r="F42" s="56">
        <f t="shared" si="7"/>
        <v>0.054385964912280704</v>
      </c>
      <c r="G42" s="56">
        <v>0.1</v>
      </c>
      <c r="H42" s="56">
        <f t="shared" si="7"/>
        <v>0.034210526315789476</v>
      </c>
      <c r="I42" s="59">
        <f t="shared" si="7"/>
        <v>0.018421052631578946</v>
      </c>
      <c r="J42" s="57"/>
    </row>
    <row r="43" spans="1:10" s="1" customFormat="1" ht="13.5" customHeight="1">
      <c r="A43" s="1" t="s">
        <v>36</v>
      </c>
      <c r="B43" s="58">
        <f aca="true" t="shared" si="8" ref="B43:I43">B15/$J15</f>
        <v>0.35714285714285715</v>
      </c>
      <c r="C43" s="56">
        <v>0.23</v>
      </c>
      <c r="D43" s="56">
        <f t="shared" si="8"/>
        <v>0.11428571428571428</v>
      </c>
      <c r="E43" s="56">
        <f t="shared" si="8"/>
        <v>0.11428571428571428</v>
      </c>
      <c r="F43" s="56">
        <f t="shared" si="8"/>
        <v>0.08571428571428572</v>
      </c>
      <c r="G43" s="56">
        <f t="shared" si="8"/>
        <v>0.04285714285714286</v>
      </c>
      <c r="H43" s="56">
        <f t="shared" si="8"/>
        <v>0.04285714285714286</v>
      </c>
      <c r="I43" s="59">
        <v>0.02</v>
      </c>
      <c r="J43" s="57"/>
    </row>
    <row r="44" spans="1:10" s="1" customFormat="1" ht="13.5" customHeight="1">
      <c r="A44" s="1" t="s">
        <v>18</v>
      </c>
      <c r="B44" s="58">
        <v>0.3</v>
      </c>
      <c r="C44" s="56">
        <f aca="true" t="shared" si="9" ref="B44:H44">C16/$J16</f>
        <v>0.16964285714285715</v>
      </c>
      <c r="D44" s="56">
        <v>0.17</v>
      </c>
      <c r="E44" s="56">
        <f t="shared" si="9"/>
        <v>0.11160714285714286</v>
      </c>
      <c r="F44" s="56">
        <f t="shared" si="9"/>
        <v>0.05892857142857143</v>
      </c>
      <c r="G44" s="56">
        <f t="shared" si="9"/>
        <v>0.07678571428571429</v>
      </c>
      <c r="H44" s="56">
        <f t="shared" si="9"/>
        <v>0.06785714285714285</v>
      </c>
      <c r="I44" s="59">
        <v>0.04</v>
      </c>
      <c r="J44" s="57"/>
    </row>
    <row r="45" spans="1:10" s="1" customFormat="1" ht="13.5" customHeight="1">
      <c r="A45" s="1" t="s">
        <v>35</v>
      </c>
      <c r="B45" s="58">
        <f aca="true" t="shared" si="10" ref="B45:H45">B17/$J17</f>
        <v>0.16037735849056603</v>
      </c>
      <c r="C45" s="56">
        <v>0.15</v>
      </c>
      <c r="D45" s="56">
        <f t="shared" si="10"/>
        <v>0.12264150943396226</v>
      </c>
      <c r="E45" s="56">
        <f t="shared" si="10"/>
        <v>0.0660377358490566</v>
      </c>
      <c r="F45" s="56">
        <v>0.05</v>
      </c>
      <c r="G45" s="56">
        <f t="shared" si="10"/>
        <v>0.1509433962264151</v>
      </c>
      <c r="H45" s="56">
        <f t="shared" si="10"/>
        <v>0.08490566037735849</v>
      </c>
      <c r="I45" s="59">
        <v>0.22</v>
      </c>
      <c r="J45" s="57"/>
    </row>
    <row r="46" spans="1:10" s="1" customFormat="1" ht="13.5" customHeight="1">
      <c r="A46" s="1" t="s">
        <v>55</v>
      </c>
      <c r="B46" s="58">
        <f aca="true" t="shared" si="11" ref="B46:I46">B18/$J18</f>
        <v>0.17433414043583534</v>
      </c>
      <c r="C46" s="56">
        <f t="shared" si="11"/>
        <v>0.13801452784503632</v>
      </c>
      <c r="D46" s="56">
        <f t="shared" si="11"/>
        <v>0.17433414043583534</v>
      </c>
      <c r="E46" s="56">
        <v>0.16</v>
      </c>
      <c r="F46" s="56">
        <f t="shared" si="11"/>
        <v>0.12106537530266344</v>
      </c>
      <c r="G46" s="56">
        <f t="shared" si="11"/>
        <v>0.12832929782082325</v>
      </c>
      <c r="H46" s="56">
        <f t="shared" si="11"/>
        <v>0.08232445520581114</v>
      </c>
      <c r="I46" s="59">
        <f t="shared" si="11"/>
        <v>0.029055690072639227</v>
      </c>
      <c r="J46" s="57"/>
    </row>
    <row r="47" spans="1:10" s="1" customFormat="1" ht="13.5" customHeight="1">
      <c r="A47" s="1" t="s">
        <v>56</v>
      </c>
      <c r="B47" s="58">
        <f aca="true" t="shared" si="12" ref="B47:I47">B19/$J19</f>
        <v>0.09523809523809523</v>
      </c>
      <c r="C47" s="56">
        <v>0.28</v>
      </c>
      <c r="D47" s="56">
        <f t="shared" si="12"/>
        <v>0.09523809523809523</v>
      </c>
      <c r="E47" s="56">
        <v>0.04</v>
      </c>
      <c r="F47" s="56">
        <f t="shared" si="12"/>
        <v>0.047619047619047616</v>
      </c>
      <c r="G47" s="56">
        <f t="shared" si="12"/>
        <v>0.09523809523809523</v>
      </c>
      <c r="H47" s="56">
        <f t="shared" si="12"/>
        <v>0.19047619047619047</v>
      </c>
      <c r="I47" s="59">
        <f t="shared" si="12"/>
        <v>0.14285714285714285</v>
      </c>
      <c r="J47" s="57"/>
    </row>
    <row r="48" spans="1:10" s="1" customFormat="1" ht="13.5" customHeight="1">
      <c r="A48" s="1" t="s">
        <v>66</v>
      </c>
      <c r="B48" s="58">
        <f aca="true" t="shared" si="13" ref="B48:H48">B20/$J20</f>
        <v>0.0423728813559322</v>
      </c>
      <c r="C48" s="56">
        <f t="shared" si="13"/>
        <v>0.09322033898305085</v>
      </c>
      <c r="D48" s="56">
        <v>0.08</v>
      </c>
      <c r="E48" s="56">
        <f t="shared" si="13"/>
        <v>0.17796610169491525</v>
      </c>
      <c r="F48" s="56">
        <f t="shared" si="13"/>
        <v>0.0423728813559322</v>
      </c>
      <c r="G48" s="56">
        <f t="shared" si="13"/>
        <v>0.1694915254237288</v>
      </c>
      <c r="H48" s="56">
        <f t="shared" si="13"/>
        <v>0.2033898305084746</v>
      </c>
      <c r="I48" s="59">
        <v>0.2</v>
      </c>
      <c r="J48" s="57"/>
    </row>
    <row r="49" spans="1:10" s="1" customFormat="1" ht="13.5" customHeight="1">
      <c r="A49" s="1" t="s">
        <v>67</v>
      </c>
      <c r="B49" s="58">
        <f aca="true" t="shared" si="14" ref="B49:I49">B21/$J21</f>
        <v>0.045454545454545456</v>
      </c>
      <c r="C49" s="56">
        <f t="shared" si="14"/>
        <v>0.09090909090909091</v>
      </c>
      <c r="D49" s="56">
        <f t="shared" si="14"/>
        <v>0.18181818181818182</v>
      </c>
      <c r="E49" s="56">
        <v>0.09</v>
      </c>
      <c r="F49" s="56">
        <f t="shared" si="14"/>
        <v>0.18181818181818182</v>
      </c>
      <c r="G49" s="56">
        <f t="shared" si="14"/>
        <v>0.09090909090909091</v>
      </c>
      <c r="H49" s="56">
        <f t="shared" si="14"/>
        <v>0.045454545454545456</v>
      </c>
      <c r="I49" s="59">
        <f t="shared" si="14"/>
        <v>0.2727272727272727</v>
      </c>
      <c r="J49" s="57"/>
    </row>
    <row r="50" spans="1:10" s="1" customFormat="1" ht="13.5" customHeight="1">
      <c r="A50" s="1" t="s">
        <v>62</v>
      </c>
      <c r="B50" s="58">
        <f aca="true" t="shared" si="15" ref="B50:H50">B22/$J22</f>
        <v>0.2233502538071066</v>
      </c>
      <c r="C50" s="56">
        <f t="shared" si="15"/>
        <v>0.10152284263959391</v>
      </c>
      <c r="D50" s="56">
        <f t="shared" si="15"/>
        <v>0.116751269035533</v>
      </c>
      <c r="E50" s="56">
        <f t="shared" si="15"/>
        <v>0.07614213197969544</v>
      </c>
      <c r="F50" s="56">
        <f t="shared" si="15"/>
        <v>0.030456852791878174</v>
      </c>
      <c r="G50" s="56">
        <v>0.08</v>
      </c>
      <c r="H50" s="56">
        <f t="shared" si="15"/>
        <v>0.19796954314720813</v>
      </c>
      <c r="I50" s="59">
        <v>0.17</v>
      </c>
      <c r="J50" s="57"/>
    </row>
    <row r="51" spans="1:10" s="1" customFormat="1" ht="13.5" customHeight="1">
      <c r="A51" s="100" t="s">
        <v>60</v>
      </c>
      <c r="B51" s="58">
        <v>0.68</v>
      </c>
      <c r="C51" s="56">
        <f aca="true" t="shared" si="16" ref="B51:I51">C23/$J23</f>
        <v>0.18976169461606354</v>
      </c>
      <c r="D51" s="56">
        <f t="shared" si="16"/>
        <v>0.0794351279788173</v>
      </c>
      <c r="E51" s="56">
        <f t="shared" si="16"/>
        <v>0.02736098852603707</v>
      </c>
      <c r="F51" s="56">
        <f t="shared" si="16"/>
        <v>0.00617828773168579</v>
      </c>
      <c r="G51" s="56">
        <f t="shared" si="16"/>
        <v>0.0088261253309797</v>
      </c>
      <c r="H51" s="56">
        <f t="shared" si="16"/>
        <v>0.00176522506619594</v>
      </c>
      <c r="I51" s="59">
        <f t="shared" si="16"/>
        <v>0</v>
      </c>
      <c r="J51" s="57"/>
    </row>
    <row r="52" spans="1:10" s="1" customFormat="1" ht="13.5" customHeight="1">
      <c r="A52" s="100" t="s">
        <v>61</v>
      </c>
      <c r="B52" s="58">
        <f aca="true" t="shared" si="17" ref="B52:I52">B24/$J24</f>
        <v>0.543859649122807</v>
      </c>
      <c r="C52" s="56">
        <v>0.24</v>
      </c>
      <c r="D52" s="56">
        <f t="shared" si="17"/>
        <v>0.12280701754385964</v>
      </c>
      <c r="E52" s="56">
        <f t="shared" si="17"/>
        <v>0.017543859649122806</v>
      </c>
      <c r="F52" s="56">
        <f t="shared" si="17"/>
        <v>0.017543859649122806</v>
      </c>
      <c r="G52" s="56">
        <f t="shared" si="17"/>
        <v>0.017543859649122806</v>
      </c>
      <c r="H52" s="56">
        <f t="shared" si="17"/>
        <v>0.017543859649122806</v>
      </c>
      <c r="I52" s="59">
        <f t="shared" si="17"/>
        <v>0.017543859649122806</v>
      </c>
      <c r="J52" s="57"/>
    </row>
    <row r="53" spans="1:10" s="1" customFormat="1" ht="13.5" customHeight="1">
      <c r="A53" s="158" t="s">
        <v>82</v>
      </c>
      <c r="B53" s="60">
        <v>1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2">
        <v>0</v>
      </c>
      <c r="J53" s="57"/>
    </row>
    <row r="54" s="1" customFormat="1" ht="13.5" customHeight="1">
      <c r="B54" s="107"/>
    </row>
    <row r="55" spans="1:10" s="1" customFormat="1" ht="13.5" customHeight="1">
      <c r="A55" s="156" t="s">
        <v>53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s="1" customFormat="1" ht="13.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0" s="1" customFormat="1" ht="13.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s="1" customFormat="1" ht="13.5" customHeight="1">
      <c r="A58" s="63" t="s">
        <v>52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2:10" ht="13.5" customHeight="1">
      <c r="B59" s="1"/>
      <c r="C59" s="1"/>
      <c r="D59" s="27" t="s">
        <v>20</v>
      </c>
      <c r="F59" s="1"/>
      <c r="G59" s="1"/>
      <c r="H59" s="1"/>
      <c r="I59" s="1"/>
      <c r="J59" s="1"/>
    </row>
    <row r="60" spans="2:10" ht="13.5" customHeight="1">
      <c r="B60" s="1"/>
      <c r="C60" s="1"/>
      <c r="D60" s="1"/>
      <c r="F60" s="1"/>
      <c r="G60" s="1"/>
      <c r="H60" s="1"/>
      <c r="I60" s="1"/>
      <c r="J60" s="1"/>
    </row>
    <row r="61" spans="2:10" ht="13.5" customHeight="1">
      <c r="B61" s="1"/>
      <c r="C61" s="1"/>
      <c r="D61" s="27" t="s">
        <v>21</v>
      </c>
      <c r="F61" s="1"/>
      <c r="G61" s="1"/>
      <c r="H61" s="1"/>
      <c r="I61" s="1"/>
      <c r="J61" s="1"/>
    </row>
    <row r="62" spans="2:10" ht="13.5" customHeight="1">
      <c r="B62" s="1"/>
      <c r="C62" s="1"/>
      <c r="D62" s="28" t="s">
        <v>81</v>
      </c>
      <c r="F62" s="1"/>
      <c r="G62" s="1"/>
      <c r="H62" s="1"/>
      <c r="I62" s="1"/>
      <c r="J62" s="1"/>
    </row>
    <row r="63" spans="2:10" ht="13.5" customHeight="1" thickBot="1">
      <c r="B63" s="26"/>
      <c r="C63" s="26"/>
      <c r="D63" s="26"/>
      <c r="E63" s="26"/>
      <c r="F63" s="26"/>
      <c r="G63" s="26"/>
      <c r="H63" s="26"/>
      <c r="I63" s="1"/>
      <c r="J63" s="1"/>
    </row>
    <row r="64" spans="1:7" s="2" customFormat="1" ht="13.5" customHeight="1" thickBot="1">
      <c r="A64" s="10"/>
      <c r="B64" s="7" t="s">
        <v>38</v>
      </c>
      <c r="C64" s="8" t="s">
        <v>49</v>
      </c>
      <c r="D64" s="8" t="s">
        <v>50</v>
      </c>
      <c r="E64" s="8" t="s">
        <v>51</v>
      </c>
      <c r="F64" s="8" t="s">
        <v>45</v>
      </c>
      <c r="G64" s="9" t="s">
        <v>3</v>
      </c>
    </row>
    <row r="65" spans="1:7" s="1" customFormat="1" ht="13.5" customHeight="1">
      <c r="A65" s="1" t="s">
        <v>2</v>
      </c>
      <c r="B65" s="38">
        <f>B8</f>
        <v>28</v>
      </c>
      <c r="C65" s="39">
        <f>SUM(C8:D8)</f>
        <v>12</v>
      </c>
      <c r="D65" s="39">
        <f>SUM(E8:F8)</f>
        <v>1</v>
      </c>
      <c r="E65" s="39">
        <f>SUM(G8:H8)</f>
        <v>0</v>
      </c>
      <c r="F65" s="39">
        <f>I8</f>
        <v>0</v>
      </c>
      <c r="G65" s="40">
        <f>SUM(B65:F65)</f>
        <v>41</v>
      </c>
    </row>
    <row r="66" spans="1:7" s="1" customFormat="1" ht="13.5" customHeight="1">
      <c r="A66" s="1" t="s">
        <v>19</v>
      </c>
      <c r="B66" s="38">
        <f>B9</f>
        <v>248</v>
      </c>
      <c r="C66" s="39">
        <f>SUM(C9:D9)</f>
        <v>289</v>
      </c>
      <c r="D66" s="39">
        <f>SUM(E9:F9)</f>
        <v>6</v>
      </c>
      <c r="E66" s="39">
        <f>SUM(G9:H9)</f>
        <v>0</v>
      </c>
      <c r="F66" s="39">
        <f>I9</f>
        <v>11</v>
      </c>
      <c r="G66" s="40">
        <f aca="true" t="shared" si="18" ref="G66:G80">SUM(B66:F66)</f>
        <v>554</v>
      </c>
    </row>
    <row r="67" spans="1:7" s="1" customFormat="1" ht="13.5" customHeight="1">
      <c r="A67" s="1" t="s">
        <v>68</v>
      </c>
      <c r="B67" s="38">
        <f>B10</f>
        <v>79</v>
      </c>
      <c r="C67" s="39">
        <f>SUM(C10:D10)</f>
        <v>9</v>
      </c>
      <c r="D67" s="39">
        <f>SUM(E10:F10)</f>
        <v>6</v>
      </c>
      <c r="E67" s="39">
        <f>SUM(G10:H10)</f>
        <v>1</v>
      </c>
      <c r="F67" s="39">
        <f>I10</f>
        <v>0</v>
      </c>
      <c r="G67" s="40">
        <f t="shared" si="18"/>
        <v>95</v>
      </c>
    </row>
    <row r="68" spans="1:7" s="1" customFormat="1" ht="13.5" customHeight="1">
      <c r="A68" s="1" t="s">
        <v>65</v>
      </c>
      <c r="B68" s="38">
        <f>B11</f>
        <v>13</v>
      </c>
      <c r="C68" s="39">
        <f>SUM(C11:D11)</f>
        <v>0</v>
      </c>
      <c r="D68" s="39">
        <f>SUM(E11:F11)</f>
        <v>0</v>
      </c>
      <c r="E68" s="39">
        <f>SUM(G11:H11)</f>
        <v>0</v>
      </c>
      <c r="F68" s="39">
        <f>I11</f>
        <v>0</v>
      </c>
      <c r="G68" s="40">
        <f>SUM(B68:F68)</f>
        <v>13</v>
      </c>
    </row>
    <row r="69" spans="1:7" s="1" customFormat="1" ht="13.5" customHeight="1">
      <c r="A69" s="1" t="s">
        <v>17</v>
      </c>
      <c r="B69" s="38">
        <f>B12</f>
        <v>1032</v>
      </c>
      <c r="C69" s="39">
        <f>SUM(C12:D12)</f>
        <v>1278</v>
      </c>
      <c r="D69" s="39">
        <f>SUM(E12:F12)</f>
        <v>850</v>
      </c>
      <c r="E69" s="39">
        <f>SUM(G12:H12)</f>
        <v>783</v>
      </c>
      <c r="F69" s="39">
        <f>I12</f>
        <v>723</v>
      </c>
      <c r="G69" s="40">
        <f t="shared" si="18"/>
        <v>4666</v>
      </c>
    </row>
    <row r="70" spans="1:7" s="1" customFormat="1" ht="13.5" customHeight="1">
      <c r="A70" s="1" t="s">
        <v>37</v>
      </c>
      <c r="B70" s="38">
        <f>B13</f>
        <v>79</v>
      </c>
      <c r="C70" s="39">
        <f>SUM(C13:D13)</f>
        <v>129</v>
      </c>
      <c r="D70" s="39">
        <f>SUM(E13:F13)</f>
        <v>92</v>
      </c>
      <c r="E70" s="39">
        <f>SUM(G13:H13)</f>
        <v>129</v>
      </c>
      <c r="F70" s="39">
        <f>I13</f>
        <v>192</v>
      </c>
      <c r="G70" s="40">
        <f t="shared" si="18"/>
        <v>621</v>
      </c>
    </row>
    <row r="71" spans="1:7" s="1" customFormat="1" ht="13.5" customHeight="1">
      <c r="A71" s="1" t="s">
        <v>34</v>
      </c>
      <c r="B71" s="38">
        <f>B14</f>
        <v>378</v>
      </c>
      <c r="C71" s="39">
        <f>SUM(C14:D14)</f>
        <v>427</v>
      </c>
      <c r="D71" s="39">
        <f>SUM(E14:F14)</f>
        <v>167</v>
      </c>
      <c r="E71" s="39">
        <f>SUM(G14:H14)</f>
        <v>147</v>
      </c>
      <c r="F71" s="39">
        <f>I14</f>
        <v>21</v>
      </c>
      <c r="G71" s="40">
        <f t="shared" si="18"/>
        <v>1140</v>
      </c>
    </row>
    <row r="72" spans="1:7" s="1" customFormat="1" ht="13.5" customHeight="1">
      <c r="A72" s="1" t="s">
        <v>36</v>
      </c>
      <c r="B72" s="38">
        <f>B15</f>
        <v>25</v>
      </c>
      <c r="C72" s="39">
        <f>SUM(C15:D15)</f>
        <v>24</v>
      </c>
      <c r="D72" s="39">
        <f>SUM(E15:F15)</f>
        <v>14</v>
      </c>
      <c r="E72" s="39">
        <f>SUM(G15:H15)</f>
        <v>6</v>
      </c>
      <c r="F72" s="39">
        <f>I15</f>
        <v>1</v>
      </c>
      <c r="G72" s="40">
        <f t="shared" si="18"/>
        <v>70</v>
      </c>
    </row>
    <row r="73" spans="1:7" s="1" customFormat="1" ht="13.5" customHeight="1">
      <c r="A73" s="1" t="s">
        <v>18</v>
      </c>
      <c r="B73" s="38">
        <f>B16</f>
        <v>343</v>
      </c>
      <c r="C73" s="39">
        <f>SUM(C16:D16)</f>
        <v>381</v>
      </c>
      <c r="D73" s="39">
        <f>SUM(E16:F16)</f>
        <v>191</v>
      </c>
      <c r="E73" s="39">
        <f>SUM(G16:H16)</f>
        <v>162</v>
      </c>
      <c r="F73" s="39">
        <f>I16</f>
        <v>43</v>
      </c>
      <c r="G73" s="40">
        <f t="shared" si="18"/>
        <v>1120</v>
      </c>
    </row>
    <row r="74" spans="1:7" s="1" customFormat="1" ht="13.5" customHeight="1">
      <c r="A74" s="1" t="s">
        <v>35</v>
      </c>
      <c r="B74" s="38">
        <f>B17</f>
        <v>17</v>
      </c>
      <c r="C74" s="39">
        <f>SUM(C17:D17)</f>
        <v>29</v>
      </c>
      <c r="D74" s="39">
        <f>SUM(E17:F17)</f>
        <v>12</v>
      </c>
      <c r="E74" s="39">
        <f>SUM(G17:H17)</f>
        <v>25</v>
      </c>
      <c r="F74" s="39">
        <f>I17</f>
        <v>23</v>
      </c>
      <c r="G74" s="40">
        <f t="shared" si="18"/>
        <v>106</v>
      </c>
    </row>
    <row r="75" spans="1:7" s="1" customFormat="1" ht="13.5" customHeight="1">
      <c r="A75" s="1" t="s">
        <v>55</v>
      </c>
      <c r="B75" s="38">
        <f>B18</f>
        <v>72</v>
      </c>
      <c r="C75" s="39">
        <f>SUM(C18:D18)</f>
        <v>129</v>
      </c>
      <c r="D75" s="39">
        <f>SUM(E18:F18)</f>
        <v>113</v>
      </c>
      <c r="E75" s="39">
        <f>SUM(G18:H18)</f>
        <v>87</v>
      </c>
      <c r="F75" s="39">
        <f>I18</f>
        <v>12</v>
      </c>
      <c r="G75" s="40">
        <f t="shared" si="18"/>
        <v>413</v>
      </c>
    </row>
    <row r="76" spans="1:7" s="1" customFormat="1" ht="13.5" customHeight="1">
      <c r="A76" s="1" t="s">
        <v>56</v>
      </c>
      <c r="B76" s="38">
        <f>B19</f>
        <v>2</v>
      </c>
      <c r="C76" s="39">
        <f>SUM(C19:D19)</f>
        <v>8</v>
      </c>
      <c r="D76" s="39">
        <f>SUM(E19:F19)</f>
        <v>2</v>
      </c>
      <c r="E76" s="39">
        <f>SUM(G19:H19)</f>
        <v>6</v>
      </c>
      <c r="F76" s="39">
        <f>I19</f>
        <v>3</v>
      </c>
      <c r="G76" s="40">
        <f>SUM(B76:F76)</f>
        <v>21</v>
      </c>
    </row>
    <row r="77" spans="1:7" s="1" customFormat="1" ht="13.5" customHeight="1">
      <c r="A77" s="1" t="s">
        <v>66</v>
      </c>
      <c r="B77" s="38">
        <f>B20</f>
        <v>5</v>
      </c>
      <c r="C77" s="39">
        <f>SUM(C20:D20)</f>
        <v>20</v>
      </c>
      <c r="D77" s="39">
        <f>SUM(E20:F20)</f>
        <v>26</v>
      </c>
      <c r="E77" s="39">
        <f>SUM(G20:H20)</f>
        <v>44</v>
      </c>
      <c r="F77" s="39">
        <f>I20</f>
        <v>23</v>
      </c>
      <c r="G77" s="40">
        <f t="shared" si="18"/>
        <v>118</v>
      </c>
    </row>
    <row r="78" spans="1:7" s="1" customFormat="1" ht="13.5" customHeight="1">
      <c r="A78" s="1" t="s">
        <v>67</v>
      </c>
      <c r="B78" s="38">
        <f>B21</f>
        <v>1</v>
      </c>
      <c r="C78" s="39">
        <f>SUM(C21:D21)</f>
        <v>6</v>
      </c>
      <c r="D78" s="39">
        <f>SUM(E21:F21)</f>
        <v>6</v>
      </c>
      <c r="E78" s="39">
        <f>SUM(G21:H21)</f>
        <v>3</v>
      </c>
      <c r="F78" s="39">
        <f>I21</f>
        <v>6</v>
      </c>
      <c r="G78" s="40">
        <f>SUM(B78:F78)</f>
        <v>22</v>
      </c>
    </row>
    <row r="79" spans="1:7" s="1" customFormat="1" ht="13.5" customHeight="1">
      <c r="A79" s="1" t="s">
        <v>62</v>
      </c>
      <c r="B79" s="38">
        <f>B22</f>
        <v>44</v>
      </c>
      <c r="C79" s="39">
        <f>SUM(C22:D22)</f>
        <v>43</v>
      </c>
      <c r="D79" s="39">
        <f>SUM(E22:F22)</f>
        <v>21</v>
      </c>
      <c r="E79" s="39">
        <f>SUM(G22:H22)</f>
        <v>55</v>
      </c>
      <c r="F79" s="39">
        <f>I22</f>
        <v>34</v>
      </c>
      <c r="G79" s="40">
        <f t="shared" si="18"/>
        <v>197</v>
      </c>
    </row>
    <row r="80" spans="1:7" s="1" customFormat="1" ht="13.5" customHeight="1">
      <c r="A80" s="1" t="s">
        <v>60</v>
      </c>
      <c r="B80" s="38">
        <f>B23</f>
        <v>778</v>
      </c>
      <c r="C80" s="39">
        <f>SUM(C23:D23)</f>
        <v>305</v>
      </c>
      <c r="D80" s="39">
        <f>SUM(E23:F23)</f>
        <v>38</v>
      </c>
      <c r="E80" s="39">
        <f>SUM(G23:H23)</f>
        <v>12</v>
      </c>
      <c r="F80" s="39">
        <f>I23</f>
        <v>0</v>
      </c>
      <c r="G80" s="40">
        <f t="shared" si="18"/>
        <v>1133</v>
      </c>
    </row>
    <row r="81" spans="1:7" s="1" customFormat="1" ht="13.5" customHeight="1">
      <c r="A81" s="1" t="s">
        <v>61</v>
      </c>
      <c r="B81" s="38">
        <f>B24</f>
        <v>31</v>
      </c>
      <c r="C81" s="39">
        <f>SUM(C24:D24)</f>
        <v>21</v>
      </c>
      <c r="D81" s="39">
        <f>SUM(E24:F24)</f>
        <v>2</v>
      </c>
      <c r="E81" s="39">
        <f>SUM(G24:H24)</f>
        <v>2</v>
      </c>
      <c r="F81" s="39">
        <f>I24</f>
        <v>1</v>
      </c>
      <c r="G81" s="40">
        <f>SUM(B81:F81)</f>
        <v>57</v>
      </c>
    </row>
    <row r="82" spans="1:7" s="1" customFormat="1" ht="13.5" customHeight="1" thickBot="1">
      <c r="A82" s="1" t="s">
        <v>82</v>
      </c>
      <c r="B82" s="39">
        <v>99</v>
      </c>
      <c r="C82" s="39">
        <v>0</v>
      </c>
      <c r="D82" s="39">
        <v>0</v>
      </c>
      <c r="E82" s="39">
        <v>0</v>
      </c>
      <c r="F82" s="39">
        <v>0</v>
      </c>
      <c r="G82" s="39">
        <v>99</v>
      </c>
    </row>
    <row r="83" spans="1:7" s="1" customFormat="1" ht="13.5" customHeight="1">
      <c r="A83" s="44" t="s">
        <v>22</v>
      </c>
      <c r="B83" s="45">
        <v>3274</v>
      </c>
      <c r="C83" s="45">
        <f aca="true" t="shared" si="19" ref="B83:G83">SUM(C65:C81)</f>
        <v>3110</v>
      </c>
      <c r="D83" s="45">
        <f t="shared" si="19"/>
        <v>1547</v>
      </c>
      <c r="E83" s="45">
        <f t="shared" si="19"/>
        <v>1462</v>
      </c>
      <c r="F83" s="45">
        <f t="shared" si="19"/>
        <v>1093</v>
      </c>
      <c r="G83" s="46">
        <v>10486</v>
      </c>
    </row>
    <row r="84" spans="1:8" s="1" customFormat="1" ht="13.5" customHeight="1" thickBot="1">
      <c r="A84" s="47"/>
      <c r="B84" s="48">
        <v>0.31</v>
      </c>
      <c r="C84" s="48">
        <f>C83/$G83</f>
        <v>0.2965859240892619</v>
      </c>
      <c r="D84" s="48">
        <f>D83/$G83</f>
        <v>0.14753004005340453</v>
      </c>
      <c r="E84" s="48">
        <v>0.14</v>
      </c>
      <c r="F84" s="48">
        <f>F83/$G83</f>
        <v>0.1042342170513065</v>
      </c>
      <c r="G84" s="50"/>
      <c r="H84" s="107"/>
    </row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</sheetData>
  <sheetProtection/>
  <mergeCells count="1">
    <mergeCell ref="A55:J57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8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Mizzi</dc:creator>
  <cp:keywords/>
  <dc:description/>
  <cp:lastModifiedBy>Government of Malta</cp:lastModifiedBy>
  <cp:lastPrinted>2007-05-24T11:10:41Z</cp:lastPrinted>
  <dcterms:created xsi:type="dcterms:W3CDTF">2002-01-16T10:40:31Z</dcterms:created>
  <dcterms:modified xsi:type="dcterms:W3CDTF">2010-06-04T07:17:20Z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2010.00000000000</vt:lpwstr>
  </property>
  <property fmtid="{D5CDD505-2E9C-101B-9397-08002B2CF9AE}" pid="4" name="PublishedDa">
    <vt:lpwstr>2010-09-15T00:00:00Z</vt:lpwstr>
  </property>
  <property fmtid="{D5CDD505-2E9C-101B-9397-08002B2CF9AE}" pid="5" name="ReportTy">
    <vt:lpwstr>Age Analysis</vt:lpwstr>
  </property>
</Properties>
</file>