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5"/>
  </bookViews>
  <sheets>
    <sheet name="Appelli" sheetId="1" r:id="rId1"/>
    <sheet name="PA" sheetId="2" r:id="rId2"/>
    <sheet name="Mag-SCT" sheetId="3" r:id="rId3"/>
    <sheet name="Boards" sheetId="4" r:id="rId4"/>
    <sheet name="Tribunal" sheetId="5" r:id="rId5"/>
    <sheet name="Analysis" sheetId="6" r:id="rId6"/>
  </sheets>
  <definedNames/>
  <calcPr fullCalcOnLoad="1"/>
</workbook>
</file>

<file path=xl/sharedStrings.xml><?xml version="1.0" encoding="utf-8"?>
<sst xmlns="http://schemas.openxmlformats.org/spreadsheetml/2006/main" count="314" uniqueCount="90">
  <si>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</si>
  <si>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</si>
  <si>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</si>
  <si>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</si>
  <si>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</si>
  <si>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</si>
  <si>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</si>
  <si>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</si>
  <si>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</si>
  <si>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</si>
  <si>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</si>
  <si>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</si>
  <si>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</si>
  <si>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</si>
  <si>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S. Meli</t>
  </si>
  <si>
    <t>Bord li Jikkontrolla l-Kera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</si>
  <si>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</si>
  <si>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</si>
  <si>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</si>
  <si>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</si>
  <si>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</si>
  <si>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</si>
  <si>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R. C. Pace</t>
  </si>
  <si>
    <t>L. Farrugia Sacco</t>
  </si>
  <si>
    <t>N. Cuschieri</t>
  </si>
  <si>
    <t>T. Mallia</t>
  </si>
  <si>
    <t>J. Azzopardi</t>
  </si>
  <si>
    <t>Mhux Assenjati</t>
  </si>
  <si>
    <t>Qorti Civili, Familja</t>
  </si>
  <si>
    <t>A. Lofaro</t>
  </si>
  <si>
    <t>G. Grixti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</si>
  <si>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</si>
  <si>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</si>
  <si>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</si>
  <si>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</si>
  <si>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</si>
  <si>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</si>
  <si>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</si>
  <si>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</si>
  <si>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</si>
  <si>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</si>
  <si>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</si>
  <si>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</si>
  <si>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</si>
  <si>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</si>
  <si>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</si>
  <si>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</si>
  <si>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</si>
  <si>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</si>
  <si>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</si>
  <si>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</si>
  <si>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</si>
  <si>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</si>
  <si>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</si>
  <si>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</si>
  <si>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Tribunal ghal Talbiet Zghar (Malta)</t>
  </si>
  <si>
    <t>Tribunal ghal Talbiet Zghar (Ghawdex)</t>
  </si>
  <si>
    <t>Bord dwar l-Arbitragg ta' l-Artijiet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</si>
  <si>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</si>
  <si>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</si>
  <si>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</si>
  <si>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</si>
  <si>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</si>
  <si>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</si>
  <si>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</si>
  <si>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</si>
  <si>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G. Mifsud</t>
  </si>
  <si>
    <t>M. Karlsson</t>
  </si>
  <si>
    <t>V. Galea Debono</t>
  </si>
  <si>
    <t>M. Scerri</t>
  </si>
  <si>
    <t>Mhux assenjati</t>
  </si>
  <si>
    <t>E.Grima</t>
  </si>
  <si>
    <t>J. Z. Mckeon</t>
  </si>
  <si>
    <t>G.Camilleri</t>
  </si>
  <si>
    <t>Tribunal Amministrattiva</t>
  </si>
  <si>
    <t>M. Chetcuti</t>
  </si>
  <si>
    <t>G. Vella</t>
  </si>
  <si>
    <t>G. Bezzina</t>
  </si>
  <si>
    <t>K. Psaila Savona</t>
  </si>
  <si>
    <t>Y. Micallef Stafrace</t>
  </si>
  <si>
    <t>Tribunal Amministrattiv (Malta)</t>
  </si>
  <si>
    <t>Tribunal Amministrattiv (Ghawdex)</t>
  </si>
  <si>
    <t>30 ta' Settembru 2011</t>
  </si>
  <si>
    <t>A. J. Magri</t>
  </si>
  <si>
    <t>G. Valenzia</t>
  </si>
  <si>
    <t>S. Camilleri</t>
  </si>
  <si>
    <t>S.Meli</t>
  </si>
  <si>
    <t>J. Demicoli</t>
  </si>
  <si>
    <t>A.J. Magri</t>
  </si>
  <si>
    <t>F. Depasquale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</si>
</sst>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2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" borderId="10" xfId="0" applyFont="1" applyFill="1" applyBorder="1" applyAlignment="1">
      <alignment horizontal="center" vertical="center"/>
    </xf>
    <xf numFmtId="12" fontId="2" fillId="4" borderId="11" xfId="0" applyNumberFormat="1" applyFont="1" applyFill="1" applyBorder="1" applyAlignment="1">
      <alignment horizontal="center" vertical="center"/>
    </xf>
    <xf numFmtId="12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9" fontId="3" fillId="0" borderId="14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16" xfId="0" applyFont="1" applyFill="1" applyBorder="1" applyAlignment="1">
      <alignment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vertical="top"/>
    </xf>
    <xf numFmtId="0" fontId="3" fillId="22" borderId="21" xfId="0" applyFont="1" applyFill="1" applyBorder="1" applyAlignment="1">
      <alignment vertical="top"/>
    </xf>
    <xf numFmtId="0" fontId="2" fillId="4" borderId="23" xfId="0" applyFont="1" applyFill="1" applyBorder="1" applyAlignment="1">
      <alignment horizontal="center" vertical="center"/>
    </xf>
    <xf numFmtId="12" fontId="2" fillId="4" borderId="24" xfId="0" applyNumberFormat="1" applyFont="1" applyFill="1" applyBorder="1" applyAlignment="1">
      <alignment horizontal="center" vertical="center"/>
    </xf>
    <xf numFmtId="12" fontId="2" fillId="4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9" fontId="2" fillId="4" borderId="28" xfId="0" applyNumberFormat="1" applyFont="1" applyFill="1" applyBorder="1" applyAlignment="1">
      <alignment horizontal="center" vertical="center"/>
    </xf>
    <xf numFmtId="9" fontId="2" fillId="4" borderId="13" xfId="0" applyNumberFormat="1" applyFont="1" applyFill="1" applyBorder="1" applyAlignment="1">
      <alignment horizontal="center" vertical="center"/>
    </xf>
    <xf numFmtId="9" fontId="2" fillId="4" borderId="29" xfId="0" applyNumberFormat="1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/>
    </xf>
    <xf numFmtId="1" fontId="1" fillId="22" borderId="24" xfId="0" applyNumberFormat="1" applyFont="1" applyFill="1" applyBorder="1" applyAlignment="1">
      <alignment horizontal="center"/>
    </xf>
    <xf numFmtId="1" fontId="1" fillId="22" borderId="25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/>
    </xf>
    <xf numFmtId="9" fontId="1" fillId="22" borderId="13" xfId="0" applyNumberFormat="1" applyFont="1" applyFill="1" applyBorder="1" applyAlignment="1">
      <alignment horizontal="center"/>
    </xf>
    <xf numFmtId="0" fontId="1" fillId="22" borderId="29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24" borderId="0" xfId="0" applyFont="1" applyFill="1" applyBorder="1" applyAlignment="1">
      <alignment/>
    </xf>
    <xf numFmtId="9" fontId="1" fillId="24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24" borderId="26" xfId="0" applyNumberFormat="1" applyFont="1" applyFill="1" applyBorder="1" applyAlignment="1">
      <alignment horizontal="center"/>
    </xf>
    <xf numFmtId="9" fontId="1" fillId="24" borderId="27" xfId="0" applyNumberFormat="1" applyFont="1" applyFill="1" applyBorder="1" applyAlignment="1">
      <alignment horizontal="center"/>
    </xf>
    <xf numFmtId="9" fontId="1" fillId="24" borderId="30" xfId="0" applyNumberFormat="1" applyFont="1" applyFill="1" applyBorder="1" applyAlignment="1">
      <alignment horizontal="center"/>
    </xf>
    <xf numFmtId="9" fontId="1" fillId="24" borderId="31" xfId="0" applyNumberFormat="1" applyFont="1" applyFill="1" applyBorder="1" applyAlignment="1">
      <alignment horizontal="center"/>
    </xf>
    <xf numFmtId="9" fontId="1" fillId="24" borderId="3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vertical="top"/>
    </xf>
    <xf numFmtId="10" fontId="3" fillId="22" borderId="22" xfId="0" applyNumberFormat="1" applyFont="1" applyFill="1" applyBorder="1" applyAlignment="1">
      <alignment horizontal="center"/>
    </xf>
    <xf numFmtId="9" fontId="3" fillId="22" borderId="22" xfId="0" applyNumberFormat="1" applyFont="1" applyFill="1" applyBorder="1" applyAlignment="1">
      <alignment horizontal="center"/>
    </xf>
    <xf numFmtId="9" fontId="3" fillId="22" borderId="17" xfId="0" applyNumberFormat="1" applyFont="1" applyFill="1" applyBorder="1" applyAlignment="1">
      <alignment horizontal="center"/>
    </xf>
    <xf numFmtId="10" fontId="3" fillId="22" borderId="17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22" borderId="3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9" fontId="3" fillId="0" borderId="37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22" borderId="31" xfId="0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/>
    </xf>
    <xf numFmtId="9" fontId="3" fillId="0" borderId="38" xfId="0" applyNumberFormat="1" applyFont="1" applyFill="1" applyBorder="1" applyAlignment="1">
      <alignment horizontal="center"/>
    </xf>
    <xf numFmtId="0" fontId="1" fillId="22" borderId="39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40" xfId="0" applyNumberFormat="1" applyFont="1" applyFill="1" applyBorder="1" applyAlignment="1">
      <alignment horizontal="center"/>
    </xf>
    <xf numFmtId="9" fontId="3" fillId="0" borderId="41" xfId="0" applyNumberFormat="1" applyFont="1" applyFill="1" applyBorder="1" applyAlignment="1">
      <alignment horizontal="center" vertical="top"/>
    </xf>
    <xf numFmtId="9" fontId="3" fillId="0" borderId="38" xfId="0" applyNumberFormat="1" applyFont="1" applyFill="1" applyBorder="1" applyAlignment="1">
      <alignment horizontal="center" vertical="top"/>
    </xf>
    <xf numFmtId="0" fontId="1" fillId="22" borderId="25" xfId="0" applyFont="1" applyFill="1" applyBorder="1" applyAlignment="1">
      <alignment horizontal="center" vertical="center"/>
    </xf>
    <xf numFmtId="9" fontId="3" fillId="22" borderId="42" xfId="0" applyNumberFormat="1" applyFont="1" applyFill="1" applyBorder="1" applyAlignment="1">
      <alignment horizontal="center"/>
    </xf>
    <xf numFmtId="9" fontId="3" fillId="22" borderId="34" xfId="0" applyNumberFormat="1" applyFont="1" applyFill="1" applyBorder="1" applyAlignment="1">
      <alignment horizontal="center"/>
    </xf>
    <xf numFmtId="0" fontId="1" fillId="22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9" fontId="3" fillId="0" borderId="35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9" fontId="3" fillId="0" borderId="39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9" fontId="3" fillId="0" borderId="39" xfId="0" applyNumberFormat="1" applyFont="1" applyFill="1" applyBorder="1" applyAlignment="1">
      <alignment horizontal="center" vertical="top"/>
    </xf>
    <xf numFmtId="9" fontId="3" fillId="0" borderId="15" xfId="0" applyNumberFormat="1" applyFont="1" applyFill="1" applyBorder="1" applyAlignment="1">
      <alignment horizontal="center" vertical="top"/>
    </xf>
    <xf numFmtId="9" fontId="3" fillId="0" borderId="42" xfId="0" applyNumberFormat="1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3" fillId="0" borderId="35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37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9" fontId="1" fillId="24" borderId="43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top"/>
    </xf>
    <xf numFmtId="9" fontId="3" fillId="0" borderId="25" xfId="0" applyNumberFormat="1" applyFont="1" applyFill="1" applyBorder="1" applyAlignment="1">
      <alignment horizontal="center" vertical="top"/>
    </xf>
    <xf numFmtId="0" fontId="1" fillId="22" borderId="4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9" fontId="3" fillId="0" borderId="44" xfId="0" applyNumberFormat="1" applyFont="1" applyFill="1" applyBorder="1" applyAlignment="1">
      <alignment horizontal="center" vertical="top"/>
    </xf>
    <xf numFmtId="9" fontId="3" fillId="0" borderId="31" xfId="0" applyNumberFormat="1" applyFont="1" applyFill="1" applyBorder="1" applyAlignment="1">
      <alignment horizontal="center" vertical="top"/>
    </xf>
    <xf numFmtId="9" fontId="3" fillId="0" borderId="45" xfId="0" applyNumberFormat="1" applyFont="1" applyFill="1" applyBorder="1" applyAlignment="1">
      <alignment horizontal="center" vertical="top"/>
    </xf>
    <xf numFmtId="9" fontId="3" fillId="0" borderId="28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9" fontId="3" fillId="0" borderId="29" xfId="0" applyNumberFormat="1" applyFont="1" applyFill="1" applyBorder="1" applyAlignment="1">
      <alignment horizontal="center"/>
    </xf>
    <xf numFmtId="0" fontId="1" fillId="22" borderId="46" xfId="0" applyFont="1" applyFill="1" applyBorder="1" applyAlignment="1">
      <alignment horizontal="center" vertical="center"/>
    </xf>
    <xf numFmtId="0" fontId="1" fillId="22" borderId="4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top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142875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28</xdr:row>
      <xdr:rowOff>0</xdr:rowOff>
    </xdr:from>
    <xdr:to>
      <xdr:col>6</xdr:col>
      <xdr:colOff>666750</xdr:colOff>
      <xdr:row>28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14675" y="48006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60</xdr:row>
      <xdr:rowOff>47625</xdr:rowOff>
    </xdr:from>
    <xdr:to>
      <xdr:col>0</xdr:col>
      <xdr:colOff>1676400</xdr:colOff>
      <xdr:row>64</xdr:row>
      <xdr:rowOff>66675</xdr:rowOff>
    </xdr:to>
    <xdr:pic>
      <xdr:nvPicPr>
        <xdr:cNvPr id="2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2066925</xdr:colOff>
      <xdr:row>33</xdr:row>
      <xdr:rowOff>152400</xdr:rowOff>
    </xdr:to>
    <xdr:pic>
      <xdr:nvPicPr>
        <xdr:cNvPr id="4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27" t="s">
        <v>19</v>
      </c>
    </row>
    <row r="2" ht="13.5" customHeight="1"/>
    <row r="3" ht="13.5" customHeight="1">
      <c r="E3" s="27" t="s">
        <v>20</v>
      </c>
    </row>
    <row r="4" ht="13.5" customHeight="1">
      <c r="E4" s="28" t="s">
        <v>82</v>
      </c>
    </row>
    <row r="5" spans="2:8" ht="13.5" customHeight="1">
      <c r="B5" s="26"/>
      <c r="C5" s="26"/>
      <c r="D5" s="26"/>
      <c r="E5" s="26"/>
      <c r="F5" s="26"/>
      <c r="G5" s="26"/>
      <c r="H5" s="26"/>
    </row>
    <row r="6" spans="2:8" ht="13.5" customHeight="1" thickBot="1">
      <c r="B6" s="26"/>
      <c r="C6" s="26"/>
      <c r="D6" s="26"/>
      <c r="E6" s="26"/>
      <c r="F6" s="26"/>
      <c r="G6" s="26"/>
      <c r="H6" s="26"/>
    </row>
    <row r="7" spans="1:10" s="2" customFormat="1" ht="13.5" customHeight="1" thickBot="1">
      <c r="A7" s="29" t="s">
        <v>2</v>
      </c>
      <c r="B7" s="7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9" t="s">
        <v>3</v>
      </c>
    </row>
    <row r="8" spans="1:10" s="4" customFormat="1" ht="10.5" customHeight="1">
      <c r="A8" s="11"/>
      <c r="B8" s="136">
        <v>27</v>
      </c>
      <c r="C8" s="129">
        <v>5</v>
      </c>
      <c r="D8" s="129">
        <v>4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20">
        <f>SUM(B8:I8)</f>
        <v>36</v>
      </c>
    </row>
    <row r="9" spans="1:11" s="5" customFormat="1" ht="10.5" customHeight="1" thickBot="1">
      <c r="A9" s="13"/>
      <c r="B9" s="78">
        <f>B8/$J8</f>
        <v>0.75</v>
      </c>
      <c r="C9" s="14">
        <f>C8/$J8</f>
        <v>0.1388888888888889</v>
      </c>
      <c r="D9" s="14">
        <f aca="true" t="shared" si="0" ref="D9:I9">D8/$J8</f>
        <v>0.1111111111111111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>H12/$J12</f>
        <v>0</v>
      </c>
      <c r="I9" s="86">
        <f t="shared" si="0"/>
        <v>0</v>
      </c>
      <c r="J9" s="116"/>
      <c r="K9" s="103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79" t="s">
        <v>18</v>
      </c>
      <c r="B11" s="7" t="s">
        <v>35</v>
      </c>
      <c r="C11" s="8" t="s">
        <v>36</v>
      </c>
      <c r="D11" s="8" t="s">
        <v>37</v>
      </c>
      <c r="E11" s="8" t="s">
        <v>38</v>
      </c>
      <c r="F11" s="8" t="s">
        <v>39</v>
      </c>
      <c r="G11" s="8" t="s">
        <v>43</v>
      </c>
      <c r="H11" s="8" t="s">
        <v>41</v>
      </c>
      <c r="I11" s="8" t="s">
        <v>42</v>
      </c>
      <c r="J11" s="9" t="s">
        <v>3</v>
      </c>
    </row>
    <row r="12" spans="1:10" s="4" customFormat="1" ht="10.5" customHeight="1">
      <c r="A12" s="11"/>
      <c r="B12" s="136">
        <v>334</v>
      </c>
      <c r="C12" s="129">
        <v>208</v>
      </c>
      <c r="D12" s="129">
        <v>139</v>
      </c>
      <c r="E12" s="129">
        <v>8</v>
      </c>
      <c r="F12" s="129">
        <v>3</v>
      </c>
      <c r="G12" s="129">
        <v>1</v>
      </c>
      <c r="H12" s="129">
        <v>0</v>
      </c>
      <c r="I12" s="137">
        <v>10</v>
      </c>
      <c r="J12" s="66">
        <f>SUM(B12:I12)</f>
        <v>703</v>
      </c>
    </row>
    <row r="13" spans="1:11" s="6" customFormat="1" ht="10.5" customHeight="1" thickBot="1">
      <c r="A13" s="80"/>
      <c r="B13" s="78">
        <f aca="true" t="shared" si="1" ref="B13:I13">B12/$J12</f>
        <v>0.4751066856330014</v>
      </c>
      <c r="C13" s="14">
        <f t="shared" si="1"/>
        <v>0.2958748221906117</v>
      </c>
      <c r="D13" s="14">
        <f t="shared" si="1"/>
        <v>0.19772403982930298</v>
      </c>
      <c r="E13" s="14">
        <v>0.01</v>
      </c>
      <c r="F13" s="14">
        <f t="shared" si="1"/>
        <v>0.004267425320056899</v>
      </c>
      <c r="G13" s="14">
        <f t="shared" si="1"/>
        <v>0.001422475106685633</v>
      </c>
      <c r="H13" s="14">
        <f t="shared" si="1"/>
        <v>0</v>
      </c>
      <c r="I13" s="14">
        <f t="shared" si="1"/>
        <v>0.01422475106685633</v>
      </c>
      <c r="J13" s="21"/>
      <c r="K13" s="103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29" t="s">
        <v>4</v>
      </c>
      <c r="B15" s="7" t="s">
        <v>35</v>
      </c>
      <c r="C15" s="8" t="s">
        <v>36</v>
      </c>
      <c r="D15" s="8" t="s">
        <v>37</v>
      </c>
      <c r="E15" s="8" t="s">
        <v>38</v>
      </c>
      <c r="F15" s="8" t="s">
        <v>39</v>
      </c>
      <c r="G15" s="8" t="s">
        <v>40</v>
      </c>
      <c r="H15" s="8" t="s">
        <v>41</v>
      </c>
      <c r="I15" s="8" t="s">
        <v>42</v>
      </c>
      <c r="J15" s="9" t="s">
        <v>3</v>
      </c>
    </row>
    <row r="16" spans="1:11" s="110" customFormat="1" ht="10.5" customHeight="1">
      <c r="A16" s="11" t="s">
        <v>27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8">
        <v>0</v>
      </c>
      <c r="J16" s="89">
        <f>SUM(B16:I16)</f>
        <v>0</v>
      </c>
      <c r="K16" s="65"/>
    </row>
    <row r="17" spans="1:11" s="4" customFormat="1" ht="10.5" customHeight="1">
      <c r="A17" s="11" t="s">
        <v>22</v>
      </c>
      <c r="B17" s="82">
        <v>245</v>
      </c>
      <c r="C17" s="129">
        <v>20</v>
      </c>
      <c r="D17" s="129">
        <v>1</v>
      </c>
      <c r="E17" s="129">
        <v>2</v>
      </c>
      <c r="F17" s="129">
        <v>3</v>
      </c>
      <c r="G17" s="129">
        <v>1</v>
      </c>
      <c r="H17" s="129">
        <v>0</v>
      </c>
      <c r="I17" s="129">
        <v>0</v>
      </c>
      <c r="J17" s="31">
        <f>SUM(B17:I17)</f>
        <v>272</v>
      </c>
      <c r="K17"/>
    </row>
    <row r="18" spans="1:10" s="4" customFormat="1" ht="10.5" customHeight="1">
      <c r="A18" s="77" t="s">
        <v>5</v>
      </c>
      <c r="B18" s="117">
        <f aca="true" t="shared" si="2" ref="B18:J18">SUM(B16:B17)</f>
        <v>245</v>
      </c>
      <c r="C18" s="118">
        <f t="shared" si="2"/>
        <v>20</v>
      </c>
      <c r="D18" s="118">
        <f t="shared" si="2"/>
        <v>1</v>
      </c>
      <c r="E18" s="118">
        <f t="shared" si="2"/>
        <v>2</v>
      </c>
      <c r="F18" s="118">
        <f t="shared" si="2"/>
        <v>3</v>
      </c>
      <c r="G18" s="118">
        <f t="shared" si="2"/>
        <v>1</v>
      </c>
      <c r="H18" s="118">
        <f t="shared" si="2"/>
        <v>0</v>
      </c>
      <c r="I18" s="119">
        <f t="shared" si="2"/>
        <v>0</v>
      </c>
      <c r="J18" s="32">
        <f t="shared" si="2"/>
        <v>272</v>
      </c>
    </row>
    <row r="19" spans="1:11" s="6" customFormat="1" ht="10.5" customHeight="1">
      <c r="A19" s="3"/>
      <c r="B19" s="102">
        <f aca="true" t="shared" si="3" ref="B19:I19">B18/$J18</f>
        <v>0.9007352941176471</v>
      </c>
      <c r="C19" s="15">
        <v>0.08</v>
      </c>
      <c r="D19" s="15">
        <f t="shared" si="3"/>
        <v>0.003676470588235294</v>
      </c>
      <c r="E19" s="15">
        <v>0.01</v>
      </c>
      <c r="F19" s="15">
        <f t="shared" si="3"/>
        <v>0.011029411764705883</v>
      </c>
      <c r="G19" s="15">
        <f t="shared" si="3"/>
        <v>0.003676470588235294</v>
      </c>
      <c r="H19" s="15">
        <f t="shared" si="3"/>
        <v>0</v>
      </c>
      <c r="I19" s="109">
        <f t="shared" si="3"/>
        <v>0</v>
      </c>
      <c r="J19" s="73"/>
      <c r="K19" s="103"/>
    </row>
    <row r="20" spans="1:11" s="4" customFormat="1" ht="10.5" customHeight="1" thickBot="1">
      <c r="A20" s="11" t="s">
        <v>22</v>
      </c>
      <c r="B20" s="130">
        <v>12</v>
      </c>
      <c r="C20" s="131">
        <v>1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31">
        <f>SUM(B20:I20)</f>
        <v>13</v>
      </c>
      <c r="K20"/>
    </row>
    <row r="21" spans="1:10" s="4" customFormat="1" ht="10.5" customHeight="1">
      <c r="A21" s="77" t="s">
        <v>12</v>
      </c>
      <c r="B21" s="117">
        <f aca="true" t="shared" si="4" ref="B21:J21">SUM(B20:B20)</f>
        <v>12</v>
      </c>
      <c r="C21" s="118">
        <f t="shared" si="4"/>
        <v>1</v>
      </c>
      <c r="D21" s="118">
        <f t="shared" si="4"/>
        <v>0</v>
      </c>
      <c r="E21" s="118">
        <f t="shared" si="4"/>
        <v>0</v>
      </c>
      <c r="F21" s="118">
        <f t="shared" si="4"/>
        <v>0</v>
      </c>
      <c r="G21" s="118">
        <f t="shared" si="4"/>
        <v>0</v>
      </c>
      <c r="H21" s="118">
        <f t="shared" si="4"/>
        <v>0</v>
      </c>
      <c r="I21" s="118">
        <f t="shared" si="4"/>
        <v>0</v>
      </c>
      <c r="J21" s="32">
        <f t="shared" si="4"/>
        <v>13</v>
      </c>
    </row>
    <row r="22" spans="1:11" s="6" customFormat="1" ht="10.5" customHeight="1">
      <c r="A22" s="3"/>
      <c r="B22" s="83">
        <f>B21/$J21</f>
        <v>0.9230769230769231</v>
      </c>
      <c r="C22" s="15">
        <f aca="true" t="shared" si="5" ref="C22:I22">C21/$J21</f>
        <v>0.07692307692307693</v>
      </c>
      <c r="D22" s="15">
        <f t="shared" si="5"/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70"/>
      <c r="K22" s="103"/>
    </row>
    <row r="23" spans="1:10" s="4" customFormat="1" ht="10.5" customHeight="1" thickBot="1">
      <c r="A23" s="81" t="s">
        <v>6</v>
      </c>
      <c r="B23" s="84">
        <f aca="true" t="shared" si="6" ref="B23:J23">B21+B18</f>
        <v>257</v>
      </c>
      <c r="C23" s="16">
        <f t="shared" si="6"/>
        <v>21</v>
      </c>
      <c r="D23" s="16">
        <f t="shared" si="6"/>
        <v>1</v>
      </c>
      <c r="E23" s="16">
        <f t="shared" si="6"/>
        <v>2</v>
      </c>
      <c r="F23" s="16">
        <f t="shared" si="6"/>
        <v>3</v>
      </c>
      <c r="G23" s="16">
        <f t="shared" si="6"/>
        <v>1</v>
      </c>
      <c r="H23" s="16">
        <f t="shared" si="6"/>
        <v>0</v>
      </c>
      <c r="I23" s="16">
        <f t="shared" si="6"/>
        <v>0</v>
      </c>
      <c r="J23" s="19">
        <f t="shared" si="6"/>
        <v>285</v>
      </c>
    </row>
    <row r="24" spans="1:11" s="6" customFormat="1" ht="10.5" customHeight="1" thickBot="1">
      <c r="A24" s="80"/>
      <c r="B24" s="85">
        <f aca="true" t="shared" si="7" ref="B24:I24">B23/$J23</f>
        <v>0.9017543859649123</v>
      </c>
      <c r="C24" s="17">
        <v>0.07</v>
      </c>
      <c r="D24" s="17">
        <v>0</v>
      </c>
      <c r="E24" s="17">
        <v>0.02</v>
      </c>
      <c r="F24" s="17">
        <f t="shared" si="7"/>
        <v>0.010526315789473684</v>
      </c>
      <c r="G24" s="17">
        <f t="shared" si="7"/>
        <v>0.0035087719298245615</v>
      </c>
      <c r="H24" s="17">
        <f t="shared" si="7"/>
        <v>0</v>
      </c>
      <c r="I24" s="17">
        <f t="shared" si="7"/>
        <v>0</v>
      </c>
      <c r="J24" s="18"/>
      <c r="K24" s="103"/>
    </row>
    <row r="25" spans="1:10" s="12" customFormat="1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13.5" customHeight="1"/>
    <row r="27" ht="13.5" customHeight="1"/>
    <row r="28" ht="13.5" customHeight="1"/>
    <row r="29" ht="13.5" customHeight="1"/>
    <row r="30" spans="1:2" ht="13.5" customHeight="1">
      <c r="A30"/>
      <c r="B30"/>
    </row>
    <row r="31" spans="1:2" ht="13.5" customHeight="1">
      <c r="A31"/>
      <c r="B31"/>
    </row>
    <row r="32" spans="1:2" ht="12.75">
      <c r="A32" s="65"/>
      <c r="B32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19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82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11</v>
      </c>
      <c r="B7" s="35" t="s">
        <v>35</v>
      </c>
      <c r="C7" s="36" t="s">
        <v>36</v>
      </c>
      <c r="D7" s="36" t="s">
        <v>37</v>
      </c>
      <c r="E7" s="36" t="s">
        <v>38</v>
      </c>
      <c r="F7" s="36" t="s">
        <v>39</v>
      </c>
      <c r="G7" s="36" t="s">
        <v>43</v>
      </c>
      <c r="H7" s="36" t="s">
        <v>41</v>
      </c>
      <c r="I7" s="36" t="s">
        <v>42</v>
      </c>
      <c r="J7" s="9" t="s">
        <v>3</v>
      </c>
    </row>
    <row r="8" spans="1:11" s="4" customFormat="1" ht="10.5" customHeight="1">
      <c r="A8" s="11" t="s">
        <v>27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5">
        <v>0</v>
      </c>
      <c r="J8" s="89">
        <f aca="true" t="shared" si="0" ref="J8:J13">SUM(B8:I8)</f>
        <v>0</v>
      </c>
      <c r="K8"/>
    </row>
    <row r="9" spans="1:11" s="4" customFormat="1" ht="10.5" customHeight="1">
      <c r="A9" s="11" t="s">
        <v>29</v>
      </c>
      <c r="B9" s="82">
        <v>0</v>
      </c>
      <c r="C9" s="97">
        <v>3</v>
      </c>
      <c r="D9" s="97">
        <v>5</v>
      </c>
      <c r="E9" s="97">
        <v>11</v>
      </c>
      <c r="F9" s="97">
        <v>6</v>
      </c>
      <c r="G9" s="97">
        <v>8</v>
      </c>
      <c r="H9" s="97">
        <v>10</v>
      </c>
      <c r="I9" s="94">
        <v>12</v>
      </c>
      <c r="J9" s="68">
        <f t="shared" si="0"/>
        <v>55</v>
      </c>
      <c r="K9"/>
    </row>
    <row r="10" spans="1:11" s="4" customFormat="1" ht="10.5" customHeight="1">
      <c r="A10" s="11" t="s">
        <v>83</v>
      </c>
      <c r="B10" s="82">
        <v>3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4">
        <v>0</v>
      </c>
      <c r="J10" s="68">
        <f t="shared" si="0"/>
        <v>3</v>
      </c>
      <c r="K10"/>
    </row>
    <row r="11" spans="1:11" s="4" customFormat="1" ht="10.5" customHeight="1">
      <c r="A11" s="11" t="s">
        <v>63</v>
      </c>
      <c r="B11" s="82">
        <v>37</v>
      </c>
      <c r="C11" s="97">
        <v>4</v>
      </c>
      <c r="D11" s="97">
        <v>2</v>
      </c>
      <c r="E11" s="97">
        <v>31</v>
      </c>
      <c r="F11" s="97">
        <v>115</v>
      </c>
      <c r="G11" s="97">
        <v>117</v>
      </c>
      <c r="H11" s="97">
        <v>56</v>
      </c>
      <c r="I11" s="94">
        <v>57</v>
      </c>
      <c r="J11" s="68">
        <f t="shared" si="0"/>
        <v>419</v>
      </c>
      <c r="K11"/>
    </row>
    <row r="12" spans="1:11" s="4" customFormat="1" ht="10.5" customHeight="1">
      <c r="A12" s="11" t="s">
        <v>64</v>
      </c>
      <c r="B12" s="82">
        <v>79</v>
      </c>
      <c r="C12" s="97">
        <v>111</v>
      </c>
      <c r="D12" s="97">
        <v>60</v>
      </c>
      <c r="E12" s="97">
        <v>61</v>
      </c>
      <c r="F12" s="97">
        <v>21</v>
      </c>
      <c r="G12" s="97">
        <v>59</v>
      </c>
      <c r="H12" s="97">
        <v>31</v>
      </c>
      <c r="I12" s="94">
        <v>89</v>
      </c>
      <c r="J12" s="68">
        <f t="shared" si="0"/>
        <v>511</v>
      </c>
      <c r="K12"/>
    </row>
    <row r="13" spans="1:11" s="4" customFormat="1" ht="10.5" customHeight="1">
      <c r="A13" s="11" t="s">
        <v>84</v>
      </c>
      <c r="B13" s="82">
        <v>2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4">
        <v>0</v>
      </c>
      <c r="J13" s="68">
        <f t="shared" si="0"/>
        <v>2</v>
      </c>
      <c r="K13"/>
    </row>
    <row r="14" spans="1:11" s="4" customFormat="1" ht="10.5" customHeight="1">
      <c r="A14" s="11" t="s">
        <v>0</v>
      </c>
      <c r="B14" s="82">
        <v>4</v>
      </c>
      <c r="C14" s="97">
        <v>20</v>
      </c>
      <c r="D14" s="97">
        <v>9</v>
      </c>
      <c r="E14" s="97">
        <v>15</v>
      </c>
      <c r="F14" s="97">
        <v>7</v>
      </c>
      <c r="G14" s="97">
        <v>18</v>
      </c>
      <c r="H14" s="97">
        <v>5</v>
      </c>
      <c r="I14" s="94">
        <v>13</v>
      </c>
      <c r="J14" s="68">
        <f aca="true" t="shared" si="1" ref="J14:J25">SUM(B14:I14)</f>
        <v>91</v>
      </c>
      <c r="K14"/>
    </row>
    <row r="15" spans="1:11" s="4" customFormat="1" ht="10.5" customHeight="1">
      <c r="A15" s="11" t="s">
        <v>7</v>
      </c>
      <c r="B15" s="82">
        <v>32</v>
      </c>
      <c r="C15" s="97">
        <v>46</v>
      </c>
      <c r="D15" s="97">
        <v>25</v>
      </c>
      <c r="E15" s="97">
        <v>5</v>
      </c>
      <c r="F15" s="97">
        <v>4</v>
      </c>
      <c r="G15" s="97">
        <v>8</v>
      </c>
      <c r="H15" s="97">
        <v>11</v>
      </c>
      <c r="I15" s="94">
        <v>68</v>
      </c>
      <c r="J15" s="68">
        <f t="shared" si="1"/>
        <v>199</v>
      </c>
      <c r="K15"/>
    </row>
    <row r="16" spans="1:11" s="4" customFormat="1" ht="10.5" customHeight="1">
      <c r="A16" s="75" t="s">
        <v>26</v>
      </c>
      <c r="B16" s="82">
        <v>165</v>
      </c>
      <c r="C16" s="97">
        <v>91</v>
      </c>
      <c r="D16" s="97">
        <v>45</v>
      </c>
      <c r="E16" s="97">
        <v>32</v>
      </c>
      <c r="F16" s="97">
        <v>3</v>
      </c>
      <c r="G16" s="97">
        <v>7</v>
      </c>
      <c r="H16" s="97">
        <v>45</v>
      </c>
      <c r="I16" s="94">
        <v>28</v>
      </c>
      <c r="J16" s="68">
        <f t="shared" si="1"/>
        <v>416</v>
      </c>
      <c r="K16"/>
    </row>
    <row r="17" spans="1:11" s="4" customFormat="1" ht="10.5" customHeight="1">
      <c r="A17" s="74" t="s">
        <v>8</v>
      </c>
      <c r="B17" s="82">
        <v>66</v>
      </c>
      <c r="C17" s="97">
        <v>46</v>
      </c>
      <c r="D17" s="97">
        <v>63</v>
      </c>
      <c r="E17" s="97">
        <v>78</v>
      </c>
      <c r="F17" s="97">
        <v>58</v>
      </c>
      <c r="G17" s="97">
        <v>89</v>
      </c>
      <c r="H17" s="97">
        <v>70</v>
      </c>
      <c r="I17" s="94">
        <v>191</v>
      </c>
      <c r="J17" s="68">
        <f>SUM(B17:I17)</f>
        <v>661</v>
      </c>
      <c r="K17"/>
    </row>
    <row r="18" spans="1:11" s="4" customFormat="1" ht="10.5" customHeight="1">
      <c r="A18" s="74" t="s">
        <v>72</v>
      </c>
      <c r="B18" s="82">
        <v>70</v>
      </c>
      <c r="C18" s="97">
        <v>107</v>
      </c>
      <c r="D18" s="97">
        <v>72</v>
      </c>
      <c r="E18" s="97">
        <v>49</v>
      </c>
      <c r="F18" s="97">
        <v>30</v>
      </c>
      <c r="G18" s="97">
        <v>38</v>
      </c>
      <c r="H18" s="97">
        <v>13</v>
      </c>
      <c r="I18" s="94">
        <v>42</v>
      </c>
      <c r="J18" s="68">
        <f t="shared" si="1"/>
        <v>421</v>
      </c>
      <c r="K18"/>
    </row>
    <row r="19" spans="1:11" s="4" customFormat="1" ht="10.5" customHeight="1">
      <c r="A19" s="74" t="s">
        <v>23</v>
      </c>
      <c r="B19" s="82">
        <v>94</v>
      </c>
      <c r="C19" s="97">
        <v>121</v>
      </c>
      <c r="D19" s="97">
        <v>101</v>
      </c>
      <c r="E19" s="97">
        <v>83</v>
      </c>
      <c r="F19" s="97">
        <v>72</v>
      </c>
      <c r="G19" s="97">
        <v>72</v>
      </c>
      <c r="H19" s="97">
        <v>30</v>
      </c>
      <c r="I19" s="94">
        <v>43</v>
      </c>
      <c r="J19" s="68">
        <f>SUM(B19:I19)</f>
        <v>616</v>
      </c>
      <c r="K19"/>
    </row>
    <row r="20" spans="1:11" s="4" customFormat="1" ht="10.5" customHeight="1">
      <c r="A20" s="74" t="s">
        <v>75</v>
      </c>
      <c r="B20" s="82">
        <v>339</v>
      </c>
      <c r="C20" s="97">
        <v>19</v>
      </c>
      <c r="D20" s="97">
        <v>3</v>
      </c>
      <c r="E20" s="97">
        <v>4</v>
      </c>
      <c r="F20" s="97">
        <v>14</v>
      </c>
      <c r="G20" s="97">
        <v>17</v>
      </c>
      <c r="H20" s="97">
        <v>4</v>
      </c>
      <c r="I20" s="94">
        <v>18</v>
      </c>
      <c r="J20" s="68">
        <v>418</v>
      </c>
      <c r="K20"/>
    </row>
    <row r="21" spans="1:11" s="4" customFormat="1" ht="10.5" customHeight="1">
      <c r="A21" s="74" t="s">
        <v>24</v>
      </c>
      <c r="B21" s="82">
        <v>0</v>
      </c>
      <c r="C21" s="97">
        <v>0</v>
      </c>
      <c r="D21" s="97">
        <v>0</v>
      </c>
      <c r="E21" s="97">
        <v>0</v>
      </c>
      <c r="F21" s="97">
        <v>0</v>
      </c>
      <c r="G21" s="97">
        <v>1</v>
      </c>
      <c r="H21" s="97">
        <v>0</v>
      </c>
      <c r="I21" s="94">
        <v>0</v>
      </c>
      <c r="J21" s="68">
        <f t="shared" si="1"/>
        <v>1</v>
      </c>
      <c r="K21"/>
    </row>
    <row r="22" spans="1:11" s="4" customFormat="1" ht="10.5" customHeight="1">
      <c r="A22" s="74" t="s">
        <v>22</v>
      </c>
      <c r="B22" s="82">
        <v>0</v>
      </c>
      <c r="C22" s="97">
        <v>77</v>
      </c>
      <c r="D22" s="97">
        <v>65</v>
      </c>
      <c r="E22" s="97">
        <v>43</v>
      </c>
      <c r="F22" s="97">
        <v>61</v>
      </c>
      <c r="G22" s="97">
        <v>51</v>
      </c>
      <c r="H22" s="97">
        <v>18</v>
      </c>
      <c r="I22" s="94">
        <v>46</v>
      </c>
      <c r="J22" s="68">
        <f t="shared" si="1"/>
        <v>361</v>
      </c>
      <c r="K22"/>
    </row>
    <row r="23" spans="1:11" s="4" customFormat="1" ht="10.5" customHeight="1">
      <c r="A23" s="74" t="s">
        <v>85</v>
      </c>
      <c r="B23" s="82">
        <v>10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4">
        <v>0</v>
      </c>
      <c r="J23" s="68">
        <v>10</v>
      </c>
      <c r="K23"/>
    </row>
    <row r="24" spans="1:11" s="4" customFormat="1" ht="10.5" customHeight="1">
      <c r="A24" s="74" t="s">
        <v>86</v>
      </c>
      <c r="B24" s="82">
        <v>63</v>
      </c>
      <c r="C24" s="97">
        <v>79</v>
      </c>
      <c r="D24" s="97">
        <v>57</v>
      </c>
      <c r="E24" s="97">
        <v>66</v>
      </c>
      <c r="F24" s="97">
        <v>46</v>
      </c>
      <c r="G24" s="97">
        <v>44</v>
      </c>
      <c r="H24" s="97">
        <v>47</v>
      </c>
      <c r="I24" s="94">
        <v>125</v>
      </c>
      <c r="J24" s="68">
        <v>527</v>
      </c>
      <c r="K24"/>
    </row>
    <row r="25" spans="1:10" s="4" customFormat="1" ht="10.5" customHeight="1" thickBot="1">
      <c r="A25" s="74" t="s">
        <v>25</v>
      </c>
      <c r="B25" s="82">
        <v>15</v>
      </c>
      <c r="C25" s="97">
        <v>0</v>
      </c>
      <c r="D25" s="97">
        <v>4</v>
      </c>
      <c r="E25" s="97">
        <v>2</v>
      </c>
      <c r="F25" s="97">
        <v>1</v>
      </c>
      <c r="G25" s="97">
        <v>0</v>
      </c>
      <c r="H25" s="97">
        <v>0</v>
      </c>
      <c r="I25" s="94">
        <v>0</v>
      </c>
      <c r="J25" s="68">
        <f t="shared" si="1"/>
        <v>22</v>
      </c>
    </row>
    <row r="26" spans="1:11" s="23" customFormat="1" ht="10.5" customHeight="1">
      <c r="A26" s="77" t="s">
        <v>5</v>
      </c>
      <c r="B26" s="138">
        <f aca="true" t="shared" si="2" ref="B26:J26">SUM(B8:B25)</f>
        <v>979</v>
      </c>
      <c r="C26" s="139">
        <f t="shared" si="2"/>
        <v>724</v>
      </c>
      <c r="D26" s="139">
        <f t="shared" si="2"/>
        <v>511</v>
      </c>
      <c r="E26" s="139">
        <f t="shared" si="2"/>
        <v>480</v>
      </c>
      <c r="F26" s="139">
        <f t="shared" si="2"/>
        <v>438</v>
      </c>
      <c r="G26" s="139">
        <f t="shared" si="2"/>
        <v>529</v>
      </c>
      <c r="H26" s="139">
        <f t="shared" si="2"/>
        <v>340</v>
      </c>
      <c r="I26" s="140">
        <f t="shared" si="2"/>
        <v>732</v>
      </c>
      <c r="J26" s="67">
        <f t="shared" si="2"/>
        <v>4733</v>
      </c>
      <c r="K26" s="54"/>
    </row>
    <row r="27" spans="1:11" s="4" customFormat="1" ht="10.5" customHeight="1">
      <c r="A27" s="22"/>
      <c r="B27" s="88">
        <v>0.21</v>
      </c>
      <c r="C27" s="24">
        <v>0.15</v>
      </c>
      <c r="D27" s="24">
        <v>0.11</v>
      </c>
      <c r="E27" s="24">
        <v>0.1</v>
      </c>
      <c r="F27" s="24">
        <v>0.09</v>
      </c>
      <c r="G27" s="24">
        <v>0.11</v>
      </c>
      <c r="H27" s="24">
        <v>0.07</v>
      </c>
      <c r="I27" s="95">
        <v>0.16</v>
      </c>
      <c r="J27" s="90"/>
      <c r="K27"/>
    </row>
    <row r="28" spans="1:11" s="4" customFormat="1" ht="10.5" customHeight="1">
      <c r="A28" s="11" t="s">
        <v>9</v>
      </c>
      <c r="B28" s="82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1</v>
      </c>
      <c r="I28" s="94">
        <v>1</v>
      </c>
      <c r="J28" s="68">
        <f>SUM(B28:I28)</f>
        <v>2</v>
      </c>
      <c r="K28"/>
    </row>
    <row r="29" spans="1:10" s="4" customFormat="1" ht="10.5" customHeight="1">
      <c r="A29" s="11" t="s">
        <v>71</v>
      </c>
      <c r="B29" s="82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4">
        <v>1</v>
      </c>
      <c r="J29" s="68">
        <f>SUM(B29:I29)</f>
        <v>1</v>
      </c>
    </row>
    <row r="30" spans="1:10" s="4" customFormat="1" ht="10.5" customHeight="1">
      <c r="A30" s="11" t="s">
        <v>87</v>
      </c>
      <c r="B30" s="82">
        <v>73</v>
      </c>
      <c r="C30" s="97">
        <v>31</v>
      </c>
      <c r="D30" s="97">
        <v>7</v>
      </c>
      <c r="E30" s="97">
        <v>16</v>
      </c>
      <c r="F30" s="97">
        <v>5</v>
      </c>
      <c r="G30" s="97">
        <v>3</v>
      </c>
      <c r="H30" s="97">
        <v>3</v>
      </c>
      <c r="I30" s="94">
        <v>19</v>
      </c>
      <c r="J30" s="68">
        <v>157</v>
      </c>
    </row>
    <row r="31" spans="1:11" s="23" customFormat="1" ht="10.5" customHeight="1" thickBot="1">
      <c r="A31" s="11" t="s">
        <v>10</v>
      </c>
      <c r="B31" s="130">
        <v>20</v>
      </c>
      <c r="C31" s="131">
        <v>12</v>
      </c>
      <c r="D31" s="131">
        <v>31</v>
      </c>
      <c r="E31" s="131">
        <v>43</v>
      </c>
      <c r="F31" s="131">
        <v>36</v>
      </c>
      <c r="G31" s="131">
        <v>53</v>
      </c>
      <c r="H31" s="131">
        <v>50</v>
      </c>
      <c r="I31" s="132">
        <v>154</v>
      </c>
      <c r="J31" s="68">
        <f>SUM(B31:I31)</f>
        <v>399</v>
      </c>
      <c r="K31" s="54"/>
    </row>
    <row r="32" spans="1:10" s="4" customFormat="1" ht="10.5" customHeight="1">
      <c r="A32" s="77" t="s">
        <v>12</v>
      </c>
      <c r="B32" s="117">
        <f aca="true" t="shared" si="3" ref="B32:J32">SUM(B28:B31)</f>
        <v>93</v>
      </c>
      <c r="C32" s="118">
        <f t="shared" si="3"/>
        <v>43</v>
      </c>
      <c r="D32" s="118">
        <f t="shared" si="3"/>
        <v>38</v>
      </c>
      <c r="E32" s="118">
        <f t="shared" si="3"/>
        <v>59</v>
      </c>
      <c r="F32" s="118">
        <f t="shared" si="3"/>
        <v>41</v>
      </c>
      <c r="G32" s="118">
        <f t="shared" si="3"/>
        <v>56</v>
      </c>
      <c r="H32" s="118">
        <f t="shared" si="3"/>
        <v>54</v>
      </c>
      <c r="I32" s="119">
        <f t="shared" si="3"/>
        <v>175</v>
      </c>
      <c r="J32" s="67">
        <f t="shared" si="3"/>
        <v>559</v>
      </c>
    </row>
    <row r="33" spans="1:11" s="6" customFormat="1" ht="10.5" customHeight="1">
      <c r="A33" s="22"/>
      <c r="B33" s="87">
        <v>0.17</v>
      </c>
      <c r="C33" s="24">
        <v>0.08</v>
      </c>
      <c r="D33" s="24">
        <v>0.07</v>
      </c>
      <c r="E33" s="24">
        <v>0.1</v>
      </c>
      <c r="F33" s="24">
        <v>0.07</v>
      </c>
      <c r="G33" s="24">
        <v>0.1</v>
      </c>
      <c r="H33" s="24">
        <v>0.1</v>
      </c>
      <c r="I33" s="95">
        <v>0.31</v>
      </c>
      <c r="J33" s="91"/>
      <c r="K33" s="54"/>
    </row>
    <row r="34" spans="1:10" ht="13.5" customHeight="1" thickBot="1">
      <c r="A34" s="81" t="s">
        <v>6</v>
      </c>
      <c r="B34" s="84">
        <f aca="true" t="shared" si="4" ref="B34:J34">B32+B26</f>
        <v>1072</v>
      </c>
      <c r="C34" s="16">
        <f t="shared" si="4"/>
        <v>767</v>
      </c>
      <c r="D34" s="16">
        <f t="shared" si="4"/>
        <v>549</v>
      </c>
      <c r="E34" s="16">
        <f t="shared" si="4"/>
        <v>539</v>
      </c>
      <c r="F34" s="16">
        <f t="shared" si="4"/>
        <v>479</v>
      </c>
      <c r="G34" s="16">
        <f t="shared" si="4"/>
        <v>585</v>
      </c>
      <c r="H34" s="16">
        <f t="shared" si="4"/>
        <v>394</v>
      </c>
      <c r="I34" s="92">
        <f t="shared" si="4"/>
        <v>907</v>
      </c>
      <c r="J34" s="92">
        <f t="shared" si="4"/>
        <v>5292</v>
      </c>
    </row>
    <row r="35" spans="1:10" ht="13.5" customHeight="1" thickBot="1">
      <c r="A35" s="80"/>
      <c r="B35" s="85">
        <f>B34/$J34</f>
        <v>0.20256991685563114</v>
      </c>
      <c r="C35" s="17">
        <v>0.15</v>
      </c>
      <c r="D35" s="17">
        <f aca="true" t="shared" si="5" ref="D35:I35">D34/$J34</f>
        <v>0.10374149659863946</v>
      </c>
      <c r="E35" s="17">
        <f>E34/$J34</f>
        <v>0.10185185185185185</v>
      </c>
      <c r="F35" s="17">
        <f t="shared" si="5"/>
        <v>0.09051398337112623</v>
      </c>
      <c r="G35" s="17">
        <f t="shared" si="5"/>
        <v>0.11054421768707483</v>
      </c>
      <c r="H35" s="17">
        <v>0.08</v>
      </c>
      <c r="I35" s="96">
        <f t="shared" si="5"/>
        <v>0.17139077853363568</v>
      </c>
      <c r="J35" s="93"/>
    </row>
    <row r="36" ht="13.5" customHeight="1"/>
    <row r="37" ht="13.5" customHeight="1"/>
    <row r="39" ht="13.5" customHeight="1"/>
    <row r="40" ht="13.5" customHeight="1"/>
    <row r="41" ht="13.5" customHeight="1"/>
    <row r="42" ht="13.5" customHeight="1"/>
    <row r="43" spans="1:10" s="2" customFormat="1" ht="18.75" customHeight="1">
      <c r="A43"/>
      <c r="B43"/>
      <c r="C43"/>
      <c r="D43"/>
      <c r="E43"/>
      <c r="F43"/>
      <c r="G43"/>
      <c r="H43"/>
      <c r="I43"/>
      <c r="J43"/>
    </row>
    <row r="44" spans="1:10" s="2" customFormat="1" ht="10.5" customHeight="1" thickBot="1">
      <c r="A44" s="65"/>
      <c r="B44" s="64"/>
      <c r="C44"/>
      <c r="D44"/>
      <c r="E44"/>
      <c r="F44"/>
      <c r="G44"/>
      <c r="H44"/>
      <c r="I44"/>
      <c r="J44"/>
    </row>
    <row r="45" spans="1:10" ht="11.25" customHeight="1" thickBot="1">
      <c r="A45" s="29" t="s">
        <v>28</v>
      </c>
      <c r="B45" s="35" t="s">
        <v>35</v>
      </c>
      <c r="C45" s="36" t="s">
        <v>36</v>
      </c>
      <c r="D45" s="36" t="s">
        <v>37</v>
      </c>
      <c r="E45" s="36" t="s">
        <v>38</v>
      </c>
      <c r="F45" s="36" t="s">
        <v>39</v>
      </c>
      <c r="G45" s="36" t="s">
        <v>40</v>
      </c>
      <c r="H45" s="36" t="s">
        <v>44</v>
      </c>
      <c r="I45" s="36" t="s">
        <v>42</v>
      </c>
      <c r="J45" s="9" t="s">
        <v>3</v>
      </c>
    </row>
    <row r="46" spans="1:11" s="4" customFormat="1" ht="11.25" customHeight="1">
      <c r="A46" s="11" t="s">
        <v>70</v>
      </c>
      <c r="B46" s="126">
        <v>2</v>
      </c>
      <c r="C46" s="127">
        <v>2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v>0</v>
      </c>
      <c r="J46" s="68">
        <f aca="true" t="shared" si="6" ref="J46:J58">SUM(B46:I46)</f>
        <v>4</v>
      </c>
      <c r="K46"/>
    </row>
    <row r="47" spans="1:11" s="4" customFormat="1" ht="11.25" customHeight="1">
      <c r="A47" s="11" t="s">
        <v>29</v>
      </c>
      <c r="B47" s="82">
        <v>165</v>
      </c>
      <c r="C47" s="129">
        <v>132</v>
      </c>
      <c r="D47" s="129">
        <v>74</v>
      </c>
      <c r="E47" s="129">
        <v>28</v>
      </c>
      <c r="F47" s="129">
        <v>0</v>
      </c>
      <c r="G47" s="129">
        <v>0</v>
      </c>
      <c r="H47" s="129">
        <v>0</v>
      </c>
      <c r="I47" s="94">
        <v>0</v>
      </c>
      <c r="J47" s="68">
        <f t="shared" si="6"/>
        <v>399</v>
      </c>
      <c r="K47"/>
    </row>
    <row r="48" spans="1:11" s="4" customFormat="1" ht="11.25" customHeight="1">
      <c r="A48" s="11" t="s">
        <v>88</v>
      </c>
      <c r="B48" s="82">
        <v>2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94">
        <v>0</v>
      </c>
      <c r="J48" s="68">
        <v>2</v>
      </c>
      <c r="K48"/>
    </row>
    <row r="49" spans="1:11" s="4" customFormat="1" ht="10.5" customHeight="1">
      <c r="A49" s="11" t="s">
        <v>63</v>
      </c>
      <c r="B49" s="82">
        <v>10</v>
      </c>
      <c r="C49" s="129">
        <v>27</v>
      </c>
      <c r="D49" s="129">
        <v>27</v>
      </c>
      <c r="E49" s="129">
        <v>11</v>
      </c>
      <c r="F49" s="129">
        <v>0</v>
      </c>
      <c r="G49" s="129">
        <v>0</v>
      </c>
      <c r="H49" s="129">
        <v>0</v>
      </c>
      <c r="I49" s="94">
        <v>0</v>
      </c>
      <c r="J49" s="68">
        <f t="shared" si="6"/>
        <v>75</v>
      </c>
      <c r="K49"/>
    </row>
    <row r="50" spans="1:11" s="4" customFormat="1" ht="10.5" customHeight="1">
      <c r="A50" s="11" t="s">
        <v>64</v>
      </c>
      <c r="B50" s="82">
        <v>2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94">
        <v>0</v>
      </c>
      <c r="J50" s="68">
        <v>2</v>
      </c>
      <c r="K50"/>
    </row>
    <row r="51" spans="1:11" s="4" customFormat="1" ht="10.5" customHeight="1">
      <c r="A51" s="11" t="s">
        <v>84</v>
      </c>
      <c r="B51" s="82">
        <v>1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94">
        <v>0</v>
      </c>
      <c r="J51" s="68">
        <v>1</v>
      </c>
      <c r="K51"/>
    </row>
    <row r="52" spans="1:11" s="4" customFormat="1" ht="10.5" customHeight="1">
      <c r="A52" s="11" t="s">
        <v>0</v>
      </c>
      <c r="B52" s="82">
        <v>1</v>
      </c>
      <c r="C52" s="129">
        <v>1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94">
        <v>0</v>
      </c>
      <c r="J52" s="68">
        <v>2</v>
      </c>
      <c r="K52"/>
    </row>
    <row r="53" spans="1:11" s="4" customFormat="1" ht="10.5" customHeight="1">
      <c r="A53" s="11" t="s">
        <v>73</v>
      </c>
      <c r="B53" s="82">
        <v>3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94">
        <v>0</v>
      </c>
      <c r="J53" s="68">
        <f t="shared" si="6"/>
        <v>3</v>
      </c>
      <c r="K53"/>
    </row>
    <row r="54" spans="1:11" s="4" customFormat="1" ht="10.5" customHeight="1">
      <c r="A54" s="11" t="s">
        <v>26</v>
      </c>
      <c r="B54" s="82">
        <v>3</v>
      </c>
      <c r="C54" s="129">
        <v>0</v>
      </c>
      <c r="D54" s="129">
        <v>0</v>
      </c>
      <c r="E54" s="129">
        <v>22</v>
      </c>
      <c r="F54" s="129">
        <v>35</v>
      </c>
      <c r="G54" s="129">
        <v>30</v>
      </c>
      <c r="H54" s="129">
        <v>0</v>
      </c>
      <c r="I54" s="94">
        <v>1</v>
      </c>
      <c r="J54" s="68">
        <f t="shared" si="6"/>
        <v>91</v>
      </c>
      <c r="K54"/>
    </row>
    <row r="55" spans="1:11" s="4" customFormat="1" ht="10.5" customHeight="1">
      <c r="A55" s="74" t="s">
        <v>75</v>
      </c>
      <c r="B55" s="82">
        <v>1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94">
        <v>0</v>
      </c>
      <c r="J55" s="68">
        <f t="shared" si="6"/>
        <v>1</v>
      </c>
      <c r="K55"/>
    </row>
    <row r="56" spans="1:11" s="4" customFormat="1" ht="10.5" customHeight="1">
      <c r="A56" s="11" t="s">
        <v>24</v>
      </c>
      <c r="B56" s="82">
        <v>154</v>
      </c>
      <c r="C56" s="129">
        <v>141</v>
      </c>
      <c r="D56" s="129">
        <v>69</v>
      </c>
      <c r="E56" s="129">
        <v>53</v>
      </c>
      <c r="F56" s="129">
        <v>44</v>
      </c>
      <c r="G56" s="129">
        <v>57</v>
      </c>
      <c r="H56" s="129">
        <v>63</v>
      </c>
      <c r="I56" s="94">
        <v>12</v>
      </c>
      <c r="J56" s="68">
        <f t="shared" si="6"/>
        <v>593</v>
      </c>
      <c r="K56"/>
    </row>
    <row r="57" spans="1:11" s="4" customFormat="1" ht="10.5" customHeight="1">
      <c r="A57" s="11" t="s">
        <v>22</v>
      </c>
      <c r="B57" s="82">
        <v>0</v>
      </c>
      <c r="C57" s="129">
        <v>1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94">
        <v>0</v>
      </c>
      <c r="J57" s="68">
        <v>1</v>
      </c>
      <c r="K57"/>
    </row>
    <row r="58" spans="1:11" s="23" customFormat="1" ht="10.5" customHeight="1" thickBot="1">
      <c r="A58" s="11" t="s">
        <v>14</v>
      </c>
      <c r="B58" s="82">
        <v>1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4">
        <v>0</v>
      </c>
      <c r="J58" s="68">
        <f t="shared" si="6"/>
        <v>1</v>
      </c>
      <c r="K58" s="54"/>
    </row>
    <row r="59" spans="1:11" s="4" customFormat="1" ht="10.5" customHeight="1">
      <c r="A59" s="77" t="s">
        <v>5</v>
      </c>
      <c r="B59" s="138">
        <f>SUM(B46:B58)</f>
        <v>345</v>
      </c>
      <c r="C59" s="139">
        <f aca="true" t="shared" si="7" ref="C59:I59">SUM(C46:C58)</f>
        <v>304</v>
      </c>
      <c r="D59" s="139">
        <f t="shared" si="7"/>
        <v>170</v>
      </c>
      <c r="E59" s="139">
        <f t="shared" si="7"/>
        <v>114</v>
      </c>
      <c r="F59" s="139">
        <f t="shared" si="7"/>
        <v>79</v>
      </c>
      <c r="G59" s="139">
        <f t="shared" si="7"/>
        <v>87</v>
      </c>
      <c r="H59" s="139">
        <f t="shared" si="7"/>
        <v>63</v>
      </c>
      <c r="I59" s="140">
        <f t="shared" si="7"/>
        <v>13</v>
      </c>
      <c r="J59" s="67">
        <f>SUM(J46:J58)</f>
        <v>1175</v>
      </c>
      <c r="K59"/>
    </row>
    <row r="60" spans="1:11" s="4" customFormat="1" ht="10.5" customHeight="1" thickBot="1">
      <c r="A60" s="22"/>
      <c r="B60" s="88">
        <f aca="true" t="shared" si="8" ref="B60:I60">B59/$J59</f>
        <v>0.2936170212765957</v>
      </c>
      <c r="C60" s="24">
        <f t="shared" si="8"/>
        <v>0.25872340425531914</v>
      </c>
      <c r="D60" s="24">
        <v>0.15</v>
      </c>
      <c r="E60" s="24">
        <f t="shared" si="8"/>
        <v>0.09702127659574468</v>
      </c>
      <c r="F60" s="24">
        <f t="shared" si="8"/>
        <v>0.06723404255319149</v>
      </c>
      <c r="G60" s="24">
        <f t="shared" si="8"/>
        <v>0.07404255319148936</v>
      </c>
      <c r="H60" s="24">
        <f t="shared" si="8"/>
        <v>0.05361702127659575</v>
      </c>
      <c r="I60" s="95">
        <f t="shared" si="8"/>
        <v>0.011063829787234043</v>
      </c>
      <c r="J60" s="72"/>
      <c r="K60"/>
    </row>
    <row r="61" spans="1:11" s="4" customFormat="1" ht="10.5" customHeight="1">
      <c r="A61" s="11" t="s">
        <v>87</v>
      </c>
      <c r="B61" s="126">
        <v>7</v>
      </c>
      <c r="C61" s="127">
        <v>3</v>
      </c>
      <c r="D61" s="127">
        <v>1</v>
      </c>
      <c r="E61" s="127">
        <v>0</v>
      </c>
      <c r="F61" s="127">
        <v>1</v>
      </c>
      <c r="G61" s="127">
        <v>0</v>
      </c>
      <c r="H61" s="127">
        <v>0</v>
      </c>
      <c r="I61" s="128">
        <v>0</v>
      </c>
      <c r="J61" s="68">
        <f>SUM(B61:I61)</f>
        <v>12</v>
      </c>
      <c r="K61"/>
    </row>
    <row r="62" spans="1:11" s="23" customFormat="1" ht="10.5" customHeight="1" thickBot="1">
      <c r="A62" s="11" t="s">
        <v>10</v>
      </c>
      <c r="B62" s="130">
        <v>13</v>
      </c>
      <c r="C62" s="131">
        <v>5</v>
      </c>
      <c r="D62" s="131">
        <v>5</v>
      </c>
      <c r="E62" s="131">
        <v>4</v>
      </c>
      <c r="F62" s="131">
        <v>6</v>
      </c>
      <c r="G62" s="131">
        <v>7</v>
      </c>
      <c r="H62" s="131">
        <v>3</v>
      </c>
      <c r="I62" s="132">
        <v>2</v>
      </c>
      <c r="J62" s="68">
        <f>SUM(B62:I62)</f>
        <v>45</v>
      </c>
      <c r="K62" s="54"/>
    </row>
    <row r="63" spans="1:10" s="4" customFormat="1" ht="10.5" customHeight="1">
      <c r="A63" s="77" t="s">
        <v>12</v>
      </c>
      <c r="B63" s="117">
        <f aca="true" t="shared" si="9" ref="B63:J63">SUM(B61:B62)</f>
        <v>20</v>
      </c>
      <c r="C63" s="118">
        <f t="shared" si="9"/>
        <v>8</v>
      </c>
      <c r="D63" s="118">
        <f t="shared" si="9"/>
        <v>6</v>
      </c>
      <c r="E63" s="118">
        <f t="shared" si="9"/>
        <v>4</v>
      </c>
      <c r="F63" s="118">
        <f t="shared" si="9"/>
        <v>7</v>
      </c>
      <c r="G63" s="118">
        <f t="shared" si="9"/>
        <v>7</v>
      </c>
      <c r="H63" s="118">
        <f t="shared" si="9"/>
        <v>3</v>
      </c>
      <c r="I63" s="118">
        <f t="shared" si="9"/>
        <v>2</v>
      </c>
      <c r="J63" s="32">
        <f t="shared" si="9"/>
        <v>57</v>
      </c>
    </row>
    <row r="64" spans="1:11" s="6" customFormat="1" ht="10.5" customHeight="1">
      <c r="A64" s="22"/>
      <c r="B64" s="88">
        <f aca="true" t="shared" si="10" ref="B64:H64">B63/$J63</f>
        <v>0.3508771929824561</v>
      </c>
      <c r="C64" s="24">
        <f t="shared" si="10"/>
        <v>0.14035087719298245</v>
      </c>
      <c r="D64" s="24">
        <f t="shared" si="10"/>
        <v>0.10526315789473684</v>
      </c>
      <c r="E64" s="24">
        <f t="shared" si="10"/>
        <v>0.07017543859649122</v>
      </c>
      <c r="F64" s="24">
        <f t="shared" si="10"/>
        <v>0.12280701754385964</v>
      </c>
      <c r="G64" s="24">
        <f t="shared" si="10"/>
        <v>0.12280701754385964</v>
      </c>
      <c r="H64" s="24">
        <f t="shared" si="10"/>
        <v>0.05263157894736842</v>
      </c>
      <c r="I64" s="24">
        <f>I63/$J63</f>
        <v>0.03508771929824561</v>
      </c>
      <c r="J64" s="71"/>
      <c r="K64" s="54"/>
    </row>
    <row r="65" spans="1:10" ht="13.5" thickBot="1">
      <c r="A65" s="81" t="s">
        <v>6</v>
      </c>
      <c r="B65" s="84">
        <f aca="true" t="shared" si="11" ref="B65:J65">B63+B59</f>
        <v>365</v>
      </c>
      <c r="C65" s="16">
        <f t="shared" si="11"/>
        <v>312</v>
      </c>
      <c r="D65" s="16">
        <f t="shared" si="11"/>
        <v>176</v>
      </c>
      <c r="E65" s="16">
        <f t="shared" si="11"/>
        <v>118</v>
      </c>
      <c r="F65" s="16">
        <f t="shared" si="11"/>
        <v>86</v>
      </c>
      <c r="G65" s="16">
        <f t="shared" si="11"/>
        <v>94</v>
      </c>
      <c r="H65" s="16">
        <f t="shared" si="11"/>
        <v>66</v>
      </c>
      <c r="I65" s="16">
        <f t="shared" si="11"/>
        <v>15</v>
      </c>
      <c r="J65" s="19">
        <f t="shared" si="11"/>
        <v>1232</v>
      </c>
    </row>
    <row r="66" spans="1:10" ht="13.5" thickBot="1">
      <c r="A66" s="80"/>
      <c r="B66" s="85">
        <f aca="true" t="shared" si="12" ref="B66:I66">B65/$J65</f>
        <v>0.2962662337662338</v>
      </c>
      <c r="C66" s="17">
        <v>0.25</v>
      </c>
      <c r="D66" s="17">
        <f t="shared" si="12"/>
        <v>0.14285714285714285</v>
      </c>
      <c r="E66" s="17">
        <f t="shared" si="12"/>
        <v>0.09577922077922078</v>
      </c>
      <c r="F66" s="17">
        <f t="shared" si="12"/>
        <v>0.0698051948051948</v>
      </c>
      <c r="G66" s="17">
        <f t="shared" si="12"/>
        <v>0.0762987012987013</v>
      </c>
      <c r="H66" s="17">
        <f t="shared" si="12"/>
        <v>0.05357142857142857</v>
      </c>
      <c r="I66" s="17">
        <f t="shared" si="12"/>
        <v>0.012175324675324676</v>
      </c>
      <c r="J66" s="18"/>
    </row>
    <row r="69" spans="2:9" ht="12.75">
      <c r="B69" s="129"/>
      <c r="C69" s="129"/>
      <c r="D69" s="129"/>
      <c r="E69" s="129"/>
      <c r="F69" s="129"/>
      <c r="G69" s="129"/>
      <c r="H69" s="129"/>
      <c r="I69" s="129"/>
    </row>
    <row r="70" spans="2:9" ht="12.75">
      <c r="B70" s="129"/>
      <c r="C70" s="129"/>
      <c r="D70" s="129"/>
      <c r="E70" s="129"/>
      <c r="F70" s="129"/>
      <c r="G70" s="129"/>
      <c r="H70" s="129"/>
      <c r="I70" s="129"/>
    </row>
    <row r="71" spans="2:9" ht="12.75">
      <c r="B71" s="129"/>
      <c r="C71" s="129"/>
      <c r="D71" s="129"/>
      <c r="E71" s="129"/>
      <c r="F71" s="129"/>
      <c r="G71" s="129"/>
      <c r="H71" s="129"/>
      <c r="I71" s="129"/>
    </row>
    <row r="72" spans="2:9" ht="12.75">
      <c r="B72" s="129"/>
      <c r="C72" s="129"/>
      <c r="D72" s="129"/>
      <c r="E72" s="129"/>
      <c r="F72" s="129"/>
      <c r="G72" s="129"/>
      <c r="H72" s="129"/>
      <c r="I72" s="129"/>
    </row>
    <row r="73" spans="2:9" ht="12.75">
      <c r="B73" s="129"/>
      <c r="C73" s="129"/>
      <c r="D73" s="129"/>
      <c r="E73" s="129"/>
      <c r="F73" s="129"/>
      <c r="G73" s="129"/>
      <c r="H73" s="129"/>
      <c r="I73" s="129"/>
    </row>
    <row r="74" spans="2:9" ht="12.75">
      <c r="B74" s="129"/>
      <c r="C74" s="129"/>
      <c r="D74" s="129"/>
      <c r="E74" s="129"/>
      <c r="F74" s="129"/>
      <c r="G74" s="129"/>
      <c r="H74" s="129"/>
      <c r="I74" s="129"/>
    </row>
    <row r="75" spans="2:9" ht="12.75">
      <c r="B75" s="129"/>
      <c r="C75" s="129"/>
      <c r="D75" s="129"/>
      <c r="E75" s="129"/>
      <c r="F75" s="129"/>
      <c r="G75" s="129"/>
      <c r="H75" s="129"/>
      <c r="I75" s="129"/>
    </row>
    <row r="76" spans="2:9" ht="12.75">
      <c r="B76" s="129"/>
      <c r="C76" s="129"/>
      <c r="D76" s="129"/>
      <c r="E76" s="129"/>
      <c r="F76" s="129"/>
      <c r="G76" s="129"/>
      <c r="H76" s="129"/>
      <c r="I76" s="129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I36" sqref="I36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19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82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13</v>
      </c>
      <c r="B7" s="7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9" t="s">
        <v>3</v>
      </c>
    </row>
    <row r="8" spans="1:11" s="4" customFormat="1" ht="10.5" customHeight="1">
      <c r="A8" s="11" t="s">
        <v>65</v>
      </c>
      <c r="B8" s="126">
        <v>64</v>
      </c>
      <c r="C8" s="127">
        <v>41</v>
      </c>
      <c r="D8" s="127">
        <v>19</v>
      </c>
      <c r="E8" s="127">
        <v>6</v>
      </c>
      <c r="F8" s="127">
        <v>1</v>
      </c>
      <c r="G8" s="127">
        <v>5</v>
      </c>
      <c r="H8" s="127">
        <v>3</v>
      </c>
      <c r="I8" s="128">
        <v>2</v>
      </c>
      <c r="J8" s="30">
        <f>SUM(B8:I8)</f>
        <v>141</v>
      </c>
      <c r="K8"/>
    </row>
    <row r="9" spans="1:11" s="4" customFormat="1" ht="10.5" customHeight="1">
      <c r="A9" s="11" t="s">
        <v>89</v>
      </c>
      <c r="B9" s="82">
        <v>89</v>
      </c>
      <c r="C9" s="97">
        <v>66</v>
      </c>
      <c r="D9" s="97">
        <v>63</v>
      </c>
      <c r="E9" s="97">
        <v>37</v>
      </c>
      <c r="F9" s="97">
        <v>22</v>
      </c>
      <c r="G9" s="97">
        <v>11</v>
      </c>
      <c r="H9" s="97">
        <v>1</v>
      </c>
      <c r="I9" s="94">
        <v>0</v>
      </c>
      <c r="J9" s="31">
        <v>289</v>
      </c>
      <c r="K9"/>
    </row>
    <row r="10" spans="1:11" s="4" customFormat="1" ht="10.5" customHeight="1">
      <c r="A10" s="11" t="s">
        <v>76</v>
      </c>
      <c r="B10" s="82">
        <v>74</v>
      </c>
      <c r="C10" s="97">
        <v>47</v>
      </c>
      <c r="D10" s="97">
        <v>30</v>
      </c>
      <c r="E10" s="97">
        <v>25</v>
      </c>
      <c r="F10" s="97">
        <v>34</v>
      </c>
      <c r="G10" s="97">
        <v>33</v>
      </c>
      <c r="H10" s="97">
        <v>21</v>
      </c>
      <c r="I10" s="94">
        <v>23</v>
      </c>
      <c r="J10" s="31">
        <v>287</v>
      </c>
      <c r="K10"/>
    </row>
    <row r="11" spans="1:11" s="4" customFormat="1" ht="10.5" customHeight="1">
      <c r="A11" s="11" t="s">
        <v>30</v>
      </c>
      <c r="B11" s="82">
        <v>4</v>
      </c>
      <c r="C11" s="97">
        <v>2</v>
      </c>
      <c r="D11" s="97">
        <v>2</v>
      </c>
      <c r="E11" s="97">
        <v>2</v>
      </c>
      <c r="F11" s="97">
        <v>5</v>
      </c>
      <c r="G11" s="97">
        <v>2</v>
      </c>
      <c r="H11" s="97">
        <v>17</v>
      </c>
      <c r="I11" s="94">
        <v>0</v>
      </c>
      <c r="J11" s="31">
        <f>SUM(B11:I11)</f>
        <v>34</v>
      </c>
      <c r="K11"/>
    </row>
    <row r="12" spans="1:11" s="4" customFormat="1" ht="10.5" customHeight="1">
      <c r="A12" s="11" t="s">
        <v>1</v>
      </c>
      <c r="B12" s="82">
        <v>77</v>
      </c>
      <c r="C12" s="97">
        <v>76</v>
      </c>
      <c r="D12" s="97">
        <v>44</v>
      </c>
      <c r="E12" s="97">
        <v>34</v>
      </c>
      <c r="F12" s="97">
        <v>45</v>
      </c>
      <c r="G12" s="97">
        <v>45</v>
      </c>
      <c r="H12" s="97">
        <v>35</v>
      </c>
      <c r="I12" s="94">
        <v>17</v>
      </c>
      <c r="J12" s="31">
        <f>SUM(B12:I12)</f>
        <v>373</v>
      </c>
      <c r="K12"/>
    </row>
    <row r="13" spans="1:11" s="4" customFormat="1" ht="10.5" customHeight="1" thickBot="1">
      <c r="A13" s="11" t="s">
        <v>14</v>
      </c>
      <c r="B13" s="82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4">
        <v>1</v>
      </c>
      <c r="J13" s="76">
        <f>SUM(B13:I13)</f>
        <v>1</v>
      </c>
      <c r="K13"/>
    </row>
    <row r="14" spans="1:10" s="4" customFormat="1" ht="10.5" customHeight="1">
      <c r="A14" s="77" t="s">
        <v>5</v>
      </c>
      <c r="B14" s="138">
        <f aca="true" t="shared" si="0" ref="B14:J14">SUM(B8:B13)</f>
        <v>308</v>
      </c>
      <c r="C14" s="139">
        <f t="shared" si="0"/>
        <v>232</v>
      </c>
      <c r="D14" s="139">
        <f t="shared" si="0"/>
        <v>158</v>
      </c>
      <c r="E14" s="139">
        <f t="shared" si="0"/>
        <v>104</v>
      </c>
      <c r="F14" s="139">
        <f t="shared" si="0"/>
        <v>107</v>
      </c>
      <c r="G14" s="139">
        <f t="shared" si="0"/>
        <v>96</v>
      </c>
      <c r="H14" s="139">
        <f t="shared" si="0"/>
        <v>77</v>
      </c>
      <c r="I14" s="140">
        <f t="shared" si="0"/>
        <v>43</v>
      </c>
      <c r="J14" s="32">
        <f t="shared" si="0"/>
        <v>1125</v>
      </c>
    </row>
    <row r="15" spans="1:11" s="23" customFormat="1" ht="10.5" customHeight="1">
      <c r="A15" s="22"/>
      <c r="B15" s="104">
        <f aca="true" t="shared" si="1" ref="B15:I15">B14/$J14</f>
        <v>0.2737777777777778</v>
      </c>
      <c r="C15" s="105">
        <f t="shared" si="1"/>
        <v>0.20622222222222222</v>
      </c>
      <c r="D15" s="105">
        <f t="shared" si="1"/>
        <v>0.14044444444444446</v>
      </c>
      <c r="E15" s="105">
        <f t="shared" si="1"/>
        <v>0.09244444444444444</v>
      </c>
      <c r="F15" s="105">
        <v>0.09</v>
      </c>
      <c r="G15" s="105">
        <f t="shared" si="1"/>
        <v>0.08533333333333333</v>
      </c>
      <c r="H15" s="105">
        <f t="shared" si="1"/>
        <v>0.06844444444444445</v>
      </c>
      <c r="I15" s="106">
        <f t="shared" si="1"/>
        <v>0.03822222222222222</v>
      </c>
      <c r="J15" s="72"/>
      <c r="K15" s="54"/>
    </row>
    <row r="16" spans="1:10" s="4" customFormat="1" ht="10.5" customHeight="1">
      <c r="A16" s="11" t="s">
        <v>87</v>
      </c>
      <c r="B16" s="82">
        <v>11</v>
      </c>
      <c r="C16" s="97">
        <v>5</v>
      </c>
      <c r="D16" s="97">
        <v>1</v>
      </c>
      <c r="E16" s="97">
        <v>0</v>
      </c>
      <c r="F16" s="97">
        <v>0</v>
      </c>
      <c r="G16" s="97">
        <v>1</v>
      </c>
      <c r="H16" s="97">
        <v>0</v>
      </c>
      <c r="I16" s="94">
        <v>1</v>
      </c>
      <c r="J16" s="31">
        <f>SUM(B16:I16)</f>
        <v>19</v>
      </c>
    </row>
    <row r="17" spans="1:10" s="4" customFormat="1" ht="10.5" customHeight="1" thickBot="1">
      <c r="A17" s="11" t="s">
        <v>10</v>
      </c>
      <c r="B17" s="82">
        <v>5</v>
      </c>
      <c r="C17" s="97">
        <v>3</v>
      </c>
      <c r="D17" s="97">
        <v>9</v>
      </c>
      <c r="E17" s="97">
        <v>8</v>
      </c>
      <c r="F17" s="97">
        <v>4</v>
      </c>
      <c r="G17" s="97">
        <v>9</v>
      </c>
      <c r="H17" s="97">
        <v>12</v>
      </c>
      <c r="I17" s="94">
        <v>18</v>
      </c>
      <c r="J17" s="31">
        <f>SUM(B17:I17)</f>
        <v>68</v>
      </c>
    </row>
    <row r="18" spans="1:10" s="4" customFormat="1" ht="10.5" customHeight="1">
      <c r="A18" s="77" t="s">
        <v>12</v>
      </c>
      <c r="B18" s="138">
        <f aca="true" t="shared" si="2" ref="B18:J18">SUM(B16:B17)</f>
        <v>16</v>
      </c>
      <c r="C18" s="139">
        <f t="shared" si="2"/>
        <v>8</v>
      </c>
      <c r="D18" s="139">
        <f t="shared" si="2"/>
        <v>10</v>
      </c>
      <c r="E18" s="139">
        <f t="shared" si="2"/>
        <v>8</v>
      </c>
      <c r="F18" s="139">
        <f t="shared" si="2"/>
        <v>4</v>
      </c>
      <c r="G18" s="139">
        <f t="shared" si="2"/>
        <v>10</v>
      </c>
      <c r="H18" s="139">
        <f t="shared" si="2"/>
        <v>12</v>
      </c>
      <c r="I18" s="140">
        <f t="shared" si="2"/>
        <v>19</v>
      </c>
      <c r="J18" s="32">
        <f t="shared" si="2"/>
        <v>87</v>
      </c>
    </row>
    <row r="19" spans="1:11" s="23" customFormat="1" ht="10.5" customHeight="1">
      <c r="A19" s="22"/>
      <c r="B19" s="88">
        <f aca="true" t="shared" si="3" ref="B19:I19">B18/$J18</f>
        <v>0.1839080459770115</v>
      </c>
      <c r="C19" s="24">
        <f t="shared" si="3"/>
        <v>0.09195402298850575</v>
      </c>
      <c r="D19" s="24">
        <v>0.12</v>
      </c>
      <c r="E19" s="24">
        <f t="shared" si="3"/>
        <v>0.09195402298850575</v>
      </c>
      <c r="F19" s="24">
        <f t="shared" si="3"/>
        <v>0.04597701149425287</v>
      </c>
      <c r="G19" s="24">
        <f t="shared" si="3"/>
        <v>0.11494252873563218</v>
      </c>
      <c r="H19" s="24">
        <f t="shared" si="3"/>
        <v>0.13793103448275862</v>
      </c>
      <c r="I19" s="95">
        <f t="shared" si="3"/>
        <v>0.21839080459770116</v>
      </c>
      <c r="J19" s="71"/>
      <c r="K19" s="54"/>
    </row>
    <row r="20" spans="1:10" s="4" customFormat="1" ht="10.5" customHeight="1" thickBot="1">
      <c r="A20" s="81" t="s">
        <v>6</v>
      </c>
      <c r="B20" s="112">
        <f aca="true" t="shared" si="4" ref="B20:J20">B18+B14</f>
        <v>324</v>
      </c>
      <c r="C20" s="113">
        <f t="shared" si="4"/>
        <v>240</v>
      </c>
      <c r="D20" s="113">
        <f t="shared" si="4"/>
        <v>168</v>
      </c>
      <c r="E20" s="113">
        <f t="shared" si="4"/>
        <v>112</v>
      </c>
      <c r="F20" s="113">
        <f t="shared" si="4"/>
        <v>111</v>
      </c>
      <c r="G20" s="113">
        <f t="shared" si="4"/>
        <v>106</v>
      </c>
      <c r="H20" s="113">
        <f t="shared" si="4"/>
        <v>89</v>
      </c>
      <c r="I20" s="114">
        <f t="shared" si="4"/>
        <v>62</v>
      </c>
      <c r="J20" s="19">
        <f t="shared" si="4"/>
        <v>1212</v>
      </c>
    </row>
    <row r="21" spans="1:11" s="6" customFormat="1" ht="10.5" customHeight="1" thickBot="1">
      <c r="A21" s="80"/>
      <c r="B21" s="85">
        <v>0.27</v>
      </c>
      <c r="C21" s="17">
        <f aca="true" t="shared" si="5" ref="C21:I21">C20/$J20</f>
        <v>0.19801980198019803</v>
      </c>
      <c r="D21" s="17">
        <f t="shared" si="5"/>
        <v>0.13861386138613863</v>
      </c>
      <c r="E21" s="17">
        <f t="shared" si="5"/>
        <v>0.0924092409240924</v>
      </c>
      <c r="F21" s="17">
        <f t="shared" si="5"/>
        <v>0.09158415841584158</v>
      </c>
      <c r="G21" s="17">
        <f t="shared" si="5"/>
        <v>0.08745874587458746</v>
      </c>
      <c r="H21" s="17">
        <f t="shared" si="5"/>
        <v>0.07343234323432343</v>
      </c>
      <c r="I21" s="17">
        <f t="shared" si="5"/>
        <v>0.05115511551155116</v>
      </c>
      <c r="J21" s="18"/>
      <c r="K21" s="54"/>
    </row>
    <row r="22" spans="1:10" s="6" customFormat="1" ht="10.5" customHeight="1" thickBot="1">
      <c r="A22" s="52"/>
      <c r="B22" s="17"/>
      <c r="C22" s="17"/>
      <c r="D22" s="17"/>
      <c r="E22" s="17"/>
      <c r="F22" s="17"/>
      <c r="G22" s="17"/>
      <c r="H22" s="17"/>
      <c r="I22" s="17"/>
      <c r="J22" s="53"/>
    </row>
    <row r="23" spans="1:10" s="2" customFormat="1" ht="13.5" customHeight="1" thickBot="1">
      <c r="A23" s="29" t="s">
        <v>54</v>
      </c>
      <c r="B23" s="7" t="s">
        <v>35</v>
      </c>
      <c r="C23" s="8" t="s">
        <v>36</v>
      </c>
      <c r="D23" s="8" t="s">
        <v>37</v>
      </c>
      <c r="E23" s="8" t="s">
        <v>38</v>
      </c>
      <c r="F23" s="8" t="s">
        <v>39</v>
      </c>
      <c r="G23" s="8" t="s">
        <v>40</v>
      </c>
      <c r="H23" s="8" t="s">
        <v>41</v>
      </c>
      <c r="I23" s="8" t="s">
        <v>42</v>
      </c>
      <c r="J23" s="9" t="s">
        <v>3</v>
      </c>
    </row>
    <row r="24" spans="1:11" s="4" customFormat="1" ht="10.5" customHeight="1">
      <c r="A24" s="11" t="s">
        <v>77</v>
      </c>
      <c r="B24" s="82">
        <v>173</v>
      </c>
      <c r="C24" s="129">
        <v>30</v>
      </c>
      <c r="D24" s="129">
        <v>17</v>
      </c>
      <c r="E24" s="129">
        <v>2</v>
      </c>
      <c r="F24" s="129">
        <v>0</v>
      </c>
      <c r="G24" s="129">
        <v>0</v>
      </c>
      <c r="H24" s="129">
        <v>0</v>
      </c>
      <c r="I24" s="129">
        <v>0</v>
      </c>
      <c r="J24" s="31">
        <f>SUM(B24:I24)</f>
        <v>222</v>
      </c>
      <c r="K24"/>
    </row>
    <row r="25" spans="1:11" s="4" customFormat="1" ht="10.5" customHeight="1">
      <c r="A25" s="11" t="s">
        <v>66</v>
      </c>
      <c r="B25" s="82">
        <v>13</v>
      </c>
      <c r="C25" s="129">
        <v>65</v>
      </c>
      <c r="D25" s="129">
        <v>23</v>
      </c>
      <c r="E25" s="129">
        <v>7</v>
      </c>
      <c r="F25" s="129">
        <v>5</v>
      </c>
      <c r="G25" s="129">
        <v>3</v>
      </c>
      <c r="H25" s="129">
        <v>1</v>
      </c>
      <c r="I25" s="129">
        <v>0</v>
      </c>
      <c r="J25" s="31">
        <v>117</v>
      </c>
      <c r="K25"/>
    </row>
    <row r="26" spans="1:11" s="4" customFormat="1" ht="11.25" customHeight="1">
      <c r="A26" s="11" t="s">
        <v>78</v>
      </c>
      <c r="B26" s="82">
        <v>182</v>
      </c>
      <c r="C26" s="129">
        <v>41</v>
      </c>
      <c r="D26" s="129">
        <v>15</v>
      </c>
      <c r="E26" s="129">
        <v>9</v>
      </c>
      <c r="F26" s="129">
        <v>1</v>
      </c>
      <c r="G26" s="129">
        <v>0</v>
      </c>
      <c r="H26" s="129">
        <v>1</v>
      </c>
      <c r="I26" s="129">
        <v>0</v>
      </c>
      <c r="J26" s="31">
        <f>SUM(B26:I26)</f>
        <v>249</v>
      </c>
      <c r="K26"/>
    </row>
    <row r="27" spans="1:11" s="4" customFormat="1" ht="10.5" customHeight="1">
      <c r="A27" s="11" t="s">
        <v>67</v>
      </c>
      <c r="B27" s="82">
        <v>11</v>
      </c>
      <c r="C27" s="129">
        <v>18</v>
      </c>
      <c r="D27" s="129">
        <v>2</v>
      </c>
      <c r="E27" s="129">
        <v>4</v>
      </c>
      <c r="F27" s="129">
        <v>3</v>
      </c>
      <c r="G27" s="129">
        <v>3</v>
      </c>
      <c r="H27" s="129">
        <v>0</v>
      </c>
      <c r="I27" s="129">
        <v>0</v>
      </c>
      <c r="J27" s="31">
        <f>SUM(B27:I27)</f>
        <v>41</v>
      </c>
      <c r="K27"/>
    </row>
    <row r="28" spans="1:11" s="4" customFormat="1" ht="10.5" customHeight="1">
      <c r="A28" s="74" t="s">
        <v>68</v>
      </c>
      <c r="B28" s="82">
        <v>114</v>
      </c>
      <c r="C28" s="129">
        <v>61</v>
      </c>
      <c r="D28" s="129">
        <v>46</v>
      </c>
      <c r="E28" s="129">
        <v>19</v>
      </c>
      <c r="F28" s="129">
        <v>6</v>
      </c>
      <c r="G28" s="129">
        <v>7</v>
      </c>
      <c r="H28" s="129">
        <v>1</v>
      </c>
      <c r="I28" s="129">
        <v>0</v>
      </c>
      <c r="J28" s="31">
        <f>SUM(B28:I28)</f>
        <v>254</v>
      </c>
      <c r="K28"/>
    </row>
    <row r="29" spans="1:11" s="4" customFormat="1" ht="10.5" customHeight="1" thickBot="1">
      <c r="A29" s="74" t="s">
        <v>79</v>
      </c>
      <c r="B29" s="82">
        <v>136</v>
      </c>
      <c r="C29" s="129">
        <v>61</v>
      </c>
      <c r="D29" s="129">
        <v>36</v>
      </c>
      <c r="E29" s="129">
        <v>13</v>
      </c>
      <c r="F29" s="129">
        <v>5</v>
      </c>
      <c r="G29" s="129">
        <v>1</v>
      </c>
      <c r="H29" s="129">
        <v>0</v>
      </c>
      <c r="I29" s="129">
        <v>0</v>
      </c>
      <c r="J29" s="31">
        <f>SUM(B29:I29)</f>
        <v>252</v>
      </c>
      <c r="K29"/>
    </row>
    <row r="30" spans="1:11" s="4" customFormat="1" ht="10.5" customHeight="1">
      <c r="A30" s="77" t="s">
        <v>5</v>
      </c>
      <c r="B30" s="138">
        <f aca="true" t="shared" si="6" ref="B30:J30">SUM(B24:B29)</f>
        <v>629</v>
      </c>
      <c r="C30" s="139">
        <f t="shared" si="6"/>
        <v>276</v>
      </c>
      <c r="D30" s="139">
        <f t="shared" si="6"/>
        <v>139</v>
      </c>
      <c r="E30" s="139">
        <f t="shared" si="6"/>
        <v>54</v>
      </c>
      <c r="F30" s="139">
        <f t="shared" si="6"/>
        <v>20</v>
      </c>
      <c r="G30" s="139">
        <f t="shared" si="6"/>
        <v>14</v>
      </c>
      <c r="H30" s="139">
        <f t="shared" si="6"/>
        <v>3</v>
      </c>
      <c r="I30" s="140">
        <f t="shared" si="6"/>
        <v>0</v>
      </c>
      <c r="J30" s="32">
        <f t="shared" si="6"/>
        <v>1135</v>
      </c>
      <c r="K30" s="23"/>
    </row>
    <row r="31" spans="1:11" s="23" customFormat="1" ht="10.5" customHeight="1">
      <c r="A31" s="22"/>
      <c r="B31" s="104">
        <v>0.56</v>
      </c>
      <c r="C31" s="105">
        <f aca="true" t="shared" si="7" ref="C31:I31">C30/$J30</f>
        <v>0.2431718061674009</v>
      </c>
      <c r="D31" s="105">
        <f t="shared" si="7"/>
        <v>0.12246696035242291</v>
      </c>
      <c r="E31" s="105">
        <f t="shared" si="7"/>
        <v>0.04757709251101322</v>
      </c>
      <c r="F31" s="105">
        <f t="shared" si="7"/>
        <v>0.01762114537444934</v>
      </c>
      <c r="G31" s="105">
        <f t="shared" si="7"/>
        <v>0.012334801762114538</v>
      </c>
      <c r="H31" s="105">
        <f t="shared" si="7"/>
        <v>0.0026431718061674008</v>
      </c>
      <c r="I31" s="106">
        <f t="shared" si="7"/>
        <v>0</v>
      </c>
      <c r="J31" s="72"/>
      <c r="K31" s="54"/>
    </row>
    <row r="32" spans="1:10" s="4" customFormat="1" ht="10.5" customHeight="1" thickBot="1">
      <c r="A32" s="11" t="s">
        <v>69</v>
      </c>
      <c r="B32" s="82">
        <v>17</v>
      </c>
      <c r="C32" s="129">
        <v>3</v>
      </c>
      <c r="D32" s="129">
        <v>3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31">
        <f>SUM(B32:I32)</f>
        <v>23</v>
      </c>
    </row>
    <row r="33" spans="1:10" s="4" customFormat="1" ht="10.5" customHeight="1">
      <c r="A33" s="77" t="s">
        <v>12</v>
      </c>
      <c r="B33" s="138">
        <f aca="true" t="shared" si="8" ref="B33:J33">SUM(B32:B32)</f>
        <v>17</v>
      </c>
      <c r="C33" s="139">
        <f t="shared" si="8"/>
        <v>3</v>
      </c>
      <c r="D33" s="139">
        <f t="shared" si="8"/>
        <v>3</v>
      </c>
      <c r="E33" s="139">
        <f t="shared" si="8"/>
        <v>0</v>
      </c>
      <c r="F33" s="139">
        <f t="shared" si="8"/>
        <v>0</v>
      </c>
      <c r="G33" s="139">
        <f t="shared" si="8"/>
        <v>0</v>
      </c>
      <c r="H33" s="139">
        <f t="shared" si="8"/>
        <v>0</v>
      </c>
      <c r="I33" s="140">
        <f t="shared" si="8"/>
        <v>0</v>
      </c>
      <c r="J33" s="32">
        <f t="shared" si="8"/>
        <v>23</v>
      </c>
    </row>
    <row r="34" spans="1:11" s="23" customFormat="1" ht="10.5" customHeight="1">
      <c r="A34" s="22"/>
      <c r="B34" s="87">
        <f aca="true" t="shared" si="9" ref="B34:I34">B33/$J33</f>
        <v>0.7391304347826086</v>
      </c>
      <c r="C34" s="24">
        <v>0.13</v>
      </c>
      <c r="D34" s="24">
        <f t="shared" si="9"/>
        <v>0.13043478260869565</v>
      </c>
      <c r="E34" s="24">
        <f t="shared" si="9"/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71"/>
      <c r="K34" s="54"/>
    </row>
    <row r="35" spans="1:10" s="4" customFormat="1" ht="10.5" customHeight="1" thickBot="1">
      <c r="A35" s="81" t="s">
        <v>6</v>
      </c>
      <c r="B35" s="84">
        <f aca="true" t="shared" si="10" ref="B35:J35">B33+B30</f>
        <v>646</v>
      </c>
      <c r="C35" s="16">
        <f t="shared" si="10"/>
        <v>279</v>
      </c>
      <c r="D35" s="16">
        <f t="shared" si="10"/>
        <v>142</v>
      </c>
      <c r="E35" s="16">
        <f t="shared" si="10"/>
        <v>54</v>
      </c>
      <c r="F35" s="16">
        <f t="shared" si="10"/>
        <v>20</v>
      </c>
      <c r="G35" s="16">
        <f t="shared" si="10"/>
        <v>14</v>
      </c>
      <c r="H35" s="16">
        <f t="shared" si="10"/>
        <v>3</v>
      </c>
      <c r="I35" s="16">
        <f t="shared" si="10"/>
        <v>0</v>
      </c>
      <c r="J35" s="19">
        <f t="shared" si="10"/>
        <v>1158</v>
      </c>
    </row>
    <row r="36" spans="1:11" s="6" customFormat="1" ht="10.5" customHeight="1" thickBot="1">
      <c r="A36" s="80"/>
      <c r="B36" s="85">
        <f aca="true" t="shared" si="11" ref="B36:I36">B35/$J35</f>
        <v>0.5578583765112263</v>
      </c>
      <c r="C36" s="17">
        <f t="shared" si="11"/>
        <v>0.24093264248704663</v>
      </c>
      <c r="D36" s="17">
        <f t="shared" si="11"/>
        <v>0.1226252158894646</v>
      </c>
      <c r="E36" s="17">
        <f t="shared" si="11"/>
        <v>0.046632124352331605</v>
      </c>
      <c r="F36" s="17">
        <v>0.02</v>
      </c>
      <c r="G36" s="17">
        <f t="shared" si="11"/>
        <v>0.012089810017271158</v>
      </c>
      <c r="H36" s="17">
        <f t="shared" si="11"/>
        <v>0.0025906735751295338</v>
      </c>
      <c r="I36" s="17">
        <f t="shared" si="11"/>
        <v>0</v>
      </c>
      <c r="J36" s="18"/>
      <c r="K36" s="54"/>
    </row>
    <row r="37" ht="13.5" customHeight="1"/>
    <row r="38" ht="13.5" customHeight="1"/>
    <row r="39" ht="13.5" customHeight="1"/>
    <row r="40" spans="1:2" ht="13.5" customHeight="1">
      <c r="A40" s="65"/>
      <c r="B40" s="64"/>
    </row>
    <row r="41" ht="13.5" customHeight="1"/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9">
      <selection activeCell="J34" sqref="J34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19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82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15</v>
      </c>
      <c r="B7" s="7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9" t="s">
        <v>3</v>
      </c>
    </row>
    <row r="8" spans="1:10" s="111" customFormat="1" ht="13.5" customHeight="1">
      <c r="A8" s="11" t="s">
        <v>27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8">
        <v>0</v>
      </c>
      <c r="J8" s="31">
        <f>SUM(B8:I8)</f>
        <v>0</v>
      </c>
    </row>
    <row r="9" spans="1:10" s="111" customFormat="1" ht="13.5" customHeight="1">
      <c r="A9" s="11" t="s">
        <v>89</v>
      </c>
      <c r="B9" s="82">
        <v>0</v>
      </c>
      <c r="C9" s="97">
        <v>3</v>
      </c>
      <c r="D9" s="97">
        <v>1</v>
      </c>
      <c r="E9" s="97">
        <v>2</v>
      </c>
      <c r="F9" s="97">
        <v>2</v>
      </c>
      <c r="G9" s="97">
        <v>4</v>
      </c>
      <c r="H9" s="97">
        <v>0</v>
      </c>
      <c r="I9" s="94">
        <v>0</v>
      </c>
      <c r="J9" s="31">
        <v>12</v>
      </c>
    </row>
    <row r="10" spans="1:11" s="4" customFormat="1" ht="13.5" customHeight="1">
      <c r="A10" s="11" t="s">
        <v>30</v>
      </c>
      <c r="B10" s="82">
        <v>106</v>
      </c>
      <c r="C10" s="97">
        <v>81</v>
      </c>
      <c r="D10" s="97">
        <v>43</v>
      </c>
      <c r="E10" s="97">
        <v>46</v>
      </c>
      <c r="F10" s="97">
        <v>45</v>
      </c>
      <c r="G10" s="97">
        <v>60</v>
      </c>
      <c r="H10" s="97">
        <v>32</v>
      </c>
      <c r="I10" s="94">
        <v>11</v>
      </c>
      <c r="J10" s="31">
        <f>SUM(B10:I10)</f>
        <v>424</v>
      </c>
      <c r="K10"/>
    </row>
    <row r="11" spans="1:11" s="4" customFormat="1" ht="13.5" customHeight="1">
      <c r="A11" s="11" t="s">
        <v>1</v>
      </c>
      <c r="B11" s="82">
        <v>0</v>
      </c>
      <c r="C11" s="97">
        <v>0</v>
      </c>
      <c r="D11" s="97">
        <v>0</v>
      </c>
      <c r="E11" s="97">
        <v>0</v>
      </c>
      <c r="F11" s="97">
        <v>0</v>
      </c>
      <c r="G11" s="97">
        <v>2</v>
      </c>
      <c r="H11" s="97">
        <v>1</v>
      </c>
      <c r="I11" s="94">
        <v>9</v>
      </c>
      <c r="J11" s="31">
        <f>SUM(B11:I11)</f>
        <v>12</v>
      </c>
      <c r="K11"/>
    </row>
    <row r="12" spans="1:10" s="4" customFormat="1" ht="13.5" customHeight="1" thickBot="1">
      <c r="A12" s="77" t="s">
        <v>5</v>
      </c>
      <c r="B12" s="120">
        <f aca="true" t="shared" si="0" ref="B12:J12">SUM(B8:B11)</f>
        <v>106</v>
      </c>
      <c r="C12" s="121">
        <f t="shared" si="0"/>
        <v>84</v>
      </c>
      <c r="D12" s="121">
        <f t="shared" si="0"/>
        <v>44</v>
      </c>
      <c r="E12" s="121">
        <f t="shared" si="0"/>
        <v>48</v>
      </c>
      <c r="F12" s="121">
        <f t="shared" si="0"/>
        <v>47</v>
      </c>
      <c r="G12" s="121">
        <f t="shared" si="0"/>
        <v>66</v>
      </c>
      <c r="H12" s="121">
        <f t="shared" si="0"/>
        <v>33</v>
      </c>
      <c r="I12" s="122">
        <f t="shared" si="0"/>
        <v>20</v>
      </c>
      <c r="J12" s="67">
        <f t="shared" si="0"/>
        <v>448</v>
      </c>
    </row>
    <row r="13" spans="1:11" s="23" customFormat="1" ht="13.5" customHeight="1">
      <c r="A13" s="22"/>
      <c r="B13" s="123">
        <v>0.23</v>
      </c>
      <c r="C13" s="24">
        <f aca="true" t="shared" si="1" ref="C13:I13">C12/$J12</f>
        <v>0.1875</v>
      </c>
      <c r="D13" s="24">
        <f t="shared" si="1"/>
        <v>0.09821428571428571</v>
      </c>
      <c r="E13" s="24">
        <f t="shared" si="1"/>
        <v>0.10714285714285714</v>
      </c>
      <c r="F13" s="24">
        <f t="shared" si="1"/>
        <v>0.10491071428571429</v>
      </c>
      <c r="G13" s="24">
        <f t="shared" si="1"/>
        <v>0.14732142857142858</v>
      </c>
      <c r="H13" s="24">
        <v>0.07</v>
      </c>
      <c r="I13" s="124">
        <f t="shared" si="1"/>
        <v>0.044642857142857144</v>
      </c>
      <c r="J13" s="69"/>
      <c r="K13" s="54"/>
    </row>
    <row r="14" spans="1:11" s="4" customFormat="1" ht="13.5" customHeight="1">
      <c r="A14" s="11" t="s">
        <v>87</v>
      </c>
      <c r="B14" s="155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1">
        <v>0</v>
      </c>
      <c r="J14" s="68">
        <f>SUM(B14:I14)</f>
        <v>1</v>
      </c>
      <c r="K14"/>
    </row>
    <row r="15" spans="1:11" s="4" customFormat="1" ht="13.5" customHeight="1" thickBot="1">
      <c r="A15" s="11" t="s">
        <v>10</v>
      </c>
      <c r="B15" s="130">
        <v>3</v>
      </c>
      <c r="C15" s="97">
        <v>4</v>
      </c>
      <c r="D15" s="97">
        <v>1</v>
      </c>
      <c r="E15" s="97">
        <v>4</v>
      </c>
      <c r="F15" s="97">
        <v>1</v>
      </c>
      <c r="G15" s="97">
        <v>1</v>
      </c>
      <c r="H15" s="97">
        <v>3</v>
      </c>
      <c r="I15" s="97">
        <v>2</v>
      </c>
      <c r="J15" s="68">
        <v>19</v>
      </c>
      <c r="K15"/>
    </row>
    <row r="16" spans="1:10" s="4" customFormat="1" ht="13.5" customHeight="1">
      <c r="A16" s="77" t="s">
        <v>12</v>
      </c>
      <c r="B16" s="138">
        <f>SUM(B14:B15)</f>
        <v>3</v>
      </c>
      <c r="C16" s="138">
        <f aca="true" t="shared" si="2" ref="C16:I16">SUM(C14:C15)</f>
        <v>5</v>
      </c>
      <c r="D16" s="138">
        <f t="shared" si="2"/>
        <v>1</v>
      </c>
      <c r="E16" s="138">
        <f t="shared" si="2"/>
        <v>4</v>
      </c>
      <c r="F16" s="138">
        <f t="shared" si="2"/>
        <v>1</v>
      </c>
      <c r="G16" s="138">
        <f t="shared" si="2"/>
        <v>1</v>
      </c>
      <c r="H16" s="138">
        <f t="shared" si="2"/>
        <v>3</v>
      </c>
      <c r="I16" s="138">
        <f t="shared" si="2"/>
        <v>2</v>
      </c>
      <c r="J16" s="32">
        <v>20</v>
      </c>
    </row>
    <row r="17" spans="1:11" s="23" customFormat="1" ht="13.5" customHeight="1" thickBot="1">
      <c r="A17" s="22"/>
      <c r="B17" s="88">
        <f aca="true" t="shared" si="3" ref="B17:I17">B16/$J16</f>
        <v>0.15</v>
      </c>
      <c r="C17" s="24">
        <f t="shared" si="3"/>
        <v>0.25</v>
      </c>
      <c r="D17" s="24">
        <f t="shared" si="3"/>
        <v>0.05</v>
      </c>
      <c r="E17" s="24">
        <f t="shared" si="3"/>
        <v>0.2</v>
      </c>
      <c r="F17" s="24">
        <f t="shared" si="3"/>
        <v>0.05</v>
      </c>
      <c r="G17" s="24">
        <f t="shared" si="3"/>
        <v>0.05</v>
      </c>
      <c r="H17" s="24">
        <f t="shared" si="3"/>
        <v>0.15</v>
      </c>
      <c r="I17" s="24">
        <f t="shared" si="3"/>
        <v>0.1</v>
      </c>
      <c r="J17" s="34"/>
      <c r="K17" s="54"/>
    </row>
    <row r="18" spans="1:10" s="4" customFormat="1" ht="13.5" customHeight="1" thickBot="1">
      <c r="A18" s="81" t="s">
        <v>6</v>
      </c>
      <c r="B18" s="147">
        <f aca="true" t="shared" si="4" ref="B18:J18">B16+B12</f>
        <v>109</v>
      </c>
      <c r="C18" s="148">
        <f t="shared" si="4"/>
        <v>89</v>
      </c>
      <c r="D18" s="148">
        <f t="shared" si="4"/>
        <v>45</v>
      </c>
      <c r="E18" s="148">
        <f t="shared" si="4"/>
        <v>52</v>
      </c>
      <c r="F18" s="148">
        <f t="shared" si="4"/>
        <v>48</v>
      </c>
      <c r="G18" s="148">
        <f t="shared" si="4"/>
        <v>67</v>
      </c>
      <c r="H18" s="148">
        <f t="shared" si="4"/>
        <v>36</v>
      </c>
      <c r="I18" s="66">
        <f t="shared" si="4"/>
        <v>22</v>
      </c>
      <c r="J18" s="19">
        <f t="shared" si="4"/>
        <v>468</v>
      </c>
    </row>
    <row r="19" spans="1:11" s="6" customFormat="1" ht="13.5" customHeight="1" thickBot="1">
      <c r="A19" s="80"/>
      <c r="B19" s="144">
        <f aca="true" t="shared" si="5" ref="B19:H19">B18/$J18</f>
        <v>0.2329059829059829</v>
      </c>
      <c r="C19" s="145">
        <f t="shared" si="5"/>
        <v>0.19017094017094016</v>
      </c>
      <c r="D19" s="145">
        <v>0.09</v>
      </c>
      <c r="E19" s="145">
        <f t="shared" si="5"/>
        <v>0.1111111111111111</v>
      </c>
      <c r="F19" s="145">
        <f t="shared" si="5"/>
        <v>0.10256410256410256</v>
      </c>
      <c r="G19" s="145">
        <f t="shared" si="5"/>
        <v>0.14316239316239315</v>
      </c>
      <c r="H19" s="145">
        <f t="shared" si="5"/>
        <v>0.07692307692307693</v>
      </c>
      <c r="I19" s="145">
        <v>0.05</v>
      </c>
      <c r="J19" s="18"/>
      <c r="K19" s="54"/>
    </row>
    <row r="20" spans="1:10" s="6" customFormat="1" ht="13.5" customHeight="1" thickBot="1">
      <c r="A20" s="52"/>
      <c r="B20" s="17"/>
      <c r="C20" s="17"/>
      <c r="D20" s="17"/>
      <c r="E20" s="17"/>
      <c r="F20" s="17"/>
      <c r="G20" s="17"/>
      <c r="H20" s="17"/>
      <c r="I20" s="17"/>
      <c r="J20" s="53"/>
    </row>
    <row r="21" spans="1:10" s="2" customFormat="1" ht="13.5" customHeight="1" thickBot="1">
      <c r="A21" s="79" t="s">
        <v>58</v>
      </c>
      <c r="B21" s="7" t="s">
        <v>35</v>
      </c>
      <c r="C21" s="8" t="s">
        <v>36</v>
      </c>
      <c r="D21" s="8" t="s">
        <v>37</v>
      </c>
      <c r="E21" s="8" t="s">
        <v>38</v>
      </c>
      <c r="F21" s="8" t="s">
        <v>39</v>
      </c>
      <c r="G21" s="8" t="s">
        <v>40</v>
      </c>
      <c r="H21" s="8" t="s">
        <v>41</v>
      </c>
      <c r="I21" s="9" t="s">
        <v>42</v>
      </c>
      <c r="J21" s="9" t="s">
        <v>3</v>
      </c>
    </row>
    <row r="22" spans="1:11" s="4" customFormat="1" ht="13.5" customHeight="1">
      <c r="A22" s="11" t="s">
        <v>89</v>
      </c>
      <c r="B22" s="82">
        <v>13</v>
      </c>
      <c r="C22" s="97">
        <v>7</v>
      </c>
      <c r="D22" s="97">
        <v>11</v>
      </c>
      <c r="E22" s="97">
        <v>3</v>
      </c>
      <c r="F22" s="97">
        <v>8</v>
      </c>
      <c r="G22" s="97">
        <v>9</v>
      </c>
      <c r="H22" s="97">
        <v>10</v>
      </c>
      <c r="I22" s="94">
        <v>8</v>
      </c>
      <c r="J22" s="68">
        <f>SUM(B22:I22)</f>
        <v>69</v>
      </c>
      <c r="K22"/>
    </row>
    <row r="23" spans="1:11" s="4" customFormat="1" ht="13.5" customHeight="1">
      <c r="A23" s="11" t="s">
        <v>30</v>
      </c>
      <c r="B23" s="82">
        <v>0</v>
      </c>
      <c r="C23" s="97">
        <v>0</v>
      </c>
      <c r="D23" s="97">
        <v>0</v>
      </c>
      <c r="E23" s="97">
        <v>0</v>
      </c>
      <c r="F23" s="97">
        <v>10</v>
      </c>
      <c r="G23" s="97">
        <v>2</v>
      </c>
      <c r="H23" s="97">
        <v>14</v>
      </c>
      <c r="I23" s="94">
        <v>7</v>
      </c>
      <c r="J23" s="68">
        <v>33</v>
      </c>
      <c r="K23"/>
    </row>
    <row r="24" spans="1:11" s="4" customFormat="1" ht="13.5" customHeight="1" thickBot="1">
      <c r="A24" s="11" t="s">
        <v>1</v>
      </c>
      <c r="B24" s="82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4">
        <v>5</v>
      </c>
      <c r="J24" s="68">
        <f>SUM(B24:I24)</f>
        <v>5</v>
      </c>
      <c r="K24"/>
    </row>
    <row r="25" spans="1:10" s="4" customFormat="1" ht="13.5" customHeight="1">
      <c r="A25" s="77" t="s">
        <v>5</v>
      </c>
      <c r="B25" s="138">
        <f aca="true" t="shared" si="6" ref="B25:J25">SUM(B22:B24)</f>
        <v>13</v>
      </c>
      <c r="C25" s="139">
        <f t="shared" si="6"/>
        <v>7</v>
      </c>
      <c r="D25" s="139">
        <f t="shared" si="6"/>
        <v>11</v>
      </c>
      <c r="E25" s="139">
        <f t="shared" si="6"/>
        <v>3</v>
      </c>
      <c r="F25" s="139">
        <f t="shared" si="6"/>
        <v>18</v>
      </c>
      <c r="G25" s="139">
        <f t="shared" si="6"/>
        <v>11</v>
      </c>
      <c r="H25" s="139">
        <f t="shared" si="6"/>
        <v>24</v>
      </c>
      <c r="I25" s="140">
        <f t="shared" si="6"/>
        <v>20</v>
      </c>
      <c r="J25" s="67">
        <f t="shared" si="6"/>
        <v>107</v>
      </c>
    </row>
    <row r="26" spans="1:12" s="23" customFormat="1" ht="13.5" customHeight="1">
      <c r="A26" s="149"/>
      <c r="B26" s="141">
        <f aca="true" t="shared" si="7" ref="B26:H26">B25/$J25</f>
        <v>0.12149532710280374</v>
      </c>
      <c r="C26" s="142">
        <f t="shared" si="7"/>
        <v>0.06542056074766354</v>
      </c>
      <c r="D26" s="142">
        <v>0.1</v>
      </c>
      <c r="E26" s="142">
        <f t="shared" si="7"/>
        <v>0.028037383177570093</v>
      </c>
      <c r="F26" s="142">
        <v>0.17</v>
      </c>
      <c r="G26" s="142">
        <f t="shared" si="7"/>
        <v>0.102803738317757</v>
      </c>
      <c r="H26" s="142">
        <f t="shared" si="7"/>
        <v>0.22429906542056074</v>
      </c>
      <c r="I26" s="143">
        <v>0.19</v>
      </c>
      <c r="J26" s="33"/>
      <c r="K26" s="54"/>
      <c r="L26" s="54"/>
    </row>
    <row r="27" spans="1:11" s="4" customFormat="1" ht="13.5" customHeight="1" thickBot="1">
      <c r="A27" s="11" t="s">
        <v>10</v>
      </c>
      <c r="B27" s="82">
        <v>2</v>
      </c>
      <c r="C27" s="97">
        <v>1</v>
      </c>
      <c r="D27" s="97">
        <v>2</v>
      </c>
      <c r="E27" s="97">
        <v>0</v>
      </c>
      <c r="F27" s="97">
        <v>3</v>
      </c>
      <c r="G27" s="97">
        <v>1</v>
      </c>
      <c r="H27" s="97">
        <v>1</v>
      </c>
      <c r="I27" s="94">
        <v>4</v>
      </c>
      <c r="J27" s="31">
        <f>SUM(B27:I27)</f>
        <v>14</v>
      </c>
      <c r="K27"/>
    </row>
    <row r="28" spans="1:10" s="4" customFormat="1" ht="13.5" customHeight="1">
      <c r="A28" s="77" t="s">
        <v>12</v>
      </c>
      <c r="B28" s="138">
        <f aca="true" t="shared" si="8" ref="B28:J28">SUM(B27:B27)</f>
        <v>2</v>
      </c>
      <c r="C28" s="139">
        <f t="shared" si="8"/>
        <v>1</v>
      </c>
      <c r="D28" s="139">
        <f t="shared" si="8"/>
        <v>2</v>
      </c>
      <c r="E28" s="139">
        <f t="shared" si="8"/>
        <v>0</v>
      </c>
      <c r="F28" s="139">
        <f t="shared" si="8"/>
        <v>3</v>
      </c>
      <c r="G28" s="139">
        <f t="shared" si="8"/>
        <v>1</v>
      </c>
      <c r="H28" s="139">
        <f t="shared" si="8"/>
        <v>1</v>
      </c>
      <c r="I28" s="140">
        <f t="shared" si="8"/>
        <v>4</v>
      </c>
      <c r="J28" s="32">
        <f t="shared" si="8"/>
        <v>14</v>
      </c>
    </row>
    <row r="29" spans="1:11" s="23" customFormat="1" ht="13.5" customHeight="1" thickBot="1">
      <c r="A29" s="22"/>
      <c r="B29" s="104">
        <f aca="true" t="shared" si="9" ref="B29:I29">B28/$J28</f>
        <v>0.14285714285714285</v>
      </c>
      <c r="C29" s="105">
        <f t="shared" si="9"/>
        <v>0.07142857142857142</v>
      </c>
      <c r="D29" s="24">
        <f>D28/$J28</f>
        <v>0.14285714285714285</v>
      </c>
      <c r="E29" s="24">
        <f t="shared" si="9"/>
        <v>0</v>
      </c>
      <c r="F29" s="24">
        <v>0.22</v>
      </c>
      <c r="G29" s="24">
        <f t="shared" si="9"/>
        <v>0.07142857142857142</v>
      </c>
      <c r="H29" s="24">
        <f t="shared" si="9"/>
        <v>0.07142857142857142</v>
      </c>
      <c r="I29" s="95">
        <f t="shared" si="9"/>
        <v>0.2857142857142857</v>
      </c>
      <c r="J29" s="34"/>
      <c r="K29" s="54"/>
    </row>
    <row r="30" spans="1:10" s="4" customFormat="1" ht="13.5" customHeight="1" thickBot="1">
      <c r="A30" s="81" t="s">
        <v>6</v>
      </c>
      <c r="B30" s="147">
        <f aca="true" t="shared" si="10" ref="B30:J30">B28+B25</f>
        <v>15</v>
      </c>
      <c r="C30" s="148">
        <f t="shared" si="10"/>
        <v>8</v>
      </c>
      <c r="D30" s="148">
        <f t="shared" si="10"/>
        <v>13</v>
      </c>
      <c r="E30" s="148">
        <f t="shared" si="10"/>
        <v>3</v>
      </c>
      <c r="F30" s="148">
        <f t="shared" si="10"/>
        <v>21</v>
      </c>
      <c r="G30" s="148">
        <f t="shared" si="10"/>
        <v>12</v>
      </c>
      <c r="H30" s="148">
        <f t="shared" si="10"/>
        <v>25</v>
      </c>
      <c r="I30" s="148">
        <f t="shared" si="10"/>
        <v>24</v>
      </c>
      <c r="J30" s="19">
        <f t="shared" si="10"/>
        <v>121</v>
      </c>
    </row>
    <row r="31" spans="1:11" s="6" customFormat="1" ht="13.5" customHeight="1" thickBot="1">
      <c r="A31" s="80"/>
      <c r="B31" s="78">
        <f aca="true" t="shared" si="11" ref="B31:I31">B30/$J30</f>
        <v>0.12396694214876033</v>
      </c>
      <c r="C31" s="145">
        <f t="shared" si="11"/>
        <v>0.06611570247933884</v>
      </c>
      <c r="D31" s="145">
        <f t="shared" si="11"/>
        <v>0.10743801652892562</v>
      </c>
      <c r="E31" s="145">
        <f t="shared" si="11"/>
        <v>0.024793388429752067</v>
      </c>
      <c r="F31" s="145">
        <f t="shared" si="11"/>
        <v>0.17355371900826447</v>
      </c>
      <c r="G31" s="145">
        <f t="shared" si="11"/>
        <v>0.09917355371900827</v>
      </c>
      <c r="H31" s="145">
        <v>0.21</v>
      </c>
      <c r="I31" s="145">
        <f t="shared" si="11"/>
        <v>0.19834710743801653</v>
      </c>
      <c r="J31" s="18"/>
      <c r="K31" s="54"/>
    </row>
    <row r="32" spans="1:10" s="6" customFormat="1" ht="13.5" customHeight="1" thickBot="1">
      <c r="A32" s="52"/>
      <c r="B32" s="17"/>
      <c r="C32" s="17"/>
      <c r="D32" s="17"/>
      <c r="E32" s="17"/>
      <c r="F32" s="17"/>
      <c r="G32" s="17"/>
      <c r="H32" s="17"/>
      <c r="I32" s="17"/>
      <c r="J32" s="53"/>
    </row>
    <row r="33" spans="1:10" s="2" customFormat="1" ht="13.5" customHeight="1" thickBot="1">
      <c r="A33" s="79" t="s">
        <v>57</v>
      </c>
      <c r="B33" s="7" t="s">
        <v>35</v>
      </c>
      <c r="C33" s="8" t="s">
        <v>36</v>
      </c>
      <c r="D33" s="8" t="s">
        <v>37</v>
      </c>
      <c r="E33" s="8" t="s">
        <v>38</v>
      </c>
      <c r="F33" s="8" t="s">
        <v>39</v>
      </c>
      <c r="G33" s="8" t="s">
        <v>40</v>
      </c>
      <c r="H33" s="8" t="s">
        <v>44</v>
      </c>
      <c r="I33" s="9" t="s">
        <v>42</v>
      </c>
      <c r="J33" s="9" t="s">
        <v>3</v>
      </c>
    </row>
    <row r="34" spans="1:11" s="4" customFormat="1" ht="13.5" customHeight="1">
      <c r="A34" s="11" t="s">
        <v>27</v>
      </c>
      <c r="B34" s="82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4">
        <v>0</v>
      </c>
      <c r="J34" s="68">
        <f>SUM(B34:I34)</f>
        <v>0</v>
      </c>
      <c r="K34"/>
    </row>
    <row r="35" spans="1:11" s="4" customFormat="1" ht="13.5" customHeight="1">
      <c r="A35" s="11" t="s">
        <v>30</v>
      </c>
      <c r="B35" s="82">
        <v>35</v>
      </c>
      <c r="C35" s="97">
        <v>19</v>
      </c>
      <c r="D35" s="97">
        <v>31</v>
      </c>
      <c r="E35" s="97">
        <v>6</v>
      </c>
      <c r="F35" s="97">
        <v>24</v>
      </c>
      <c r="G35" s="97">
        <v>11</v>
      </c>
      <c r="H35" s="97">
        <v>25</v>
      </c>
      <c r="I35" s="94">
        <v>48</v>
      </c>
      <c r="J35" s="68">
        <f>SUM(B35:I35)</f>
        <v>199</v>
      </c>
      <c r="K35"/>
    </row>
    <row r="36" spans="1:10" s="4" customFormat="1" ht="13.5" customHeight="1" thickBot="1">
      <c r="A36" s="11" t="s">
        <v>1</v>
      </c>
      <c r="B36" s="82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1</v>
      </c>
      <c r="I36" s="94">
        <v>0</v>
      </c>
      <c r="J36" s="68">
        <f>SUM(B36:I36)</f>
        <v>1</v>
      </c>
    </row>
    <row r="37" spans="1:11" s="6" customFormat="1" ht="13.5" customHeight="1" thickBot="1">
      <c r="A37" s="81" t="s">
        <v>6</v>
      </c>
      <c r="B37" s="147">
        <f aca="true" t="shared" si="12" ref="B37:J37">SUM(B34:B36)</f>
        <v>35</v>
      </c>
      <c r="C37" s="148">
        <f t="shared" si="12"/>
        <v>19</v>
      </c>
      <c r="D37" s="148">
        <f t="shared" si="12"/>
        <v>31</v>
      </c>
      <c r="E37" s="148">
        <f t="shared" si="12"/>
        <v>6</v>
      </c>
      <c r="F37" s="148">
        <f t="shared" si="12"/>
        <v>24</v>
      </c>
      <c r="G37" s="148">
        <f t="shared" si="12"/>
        <v>11</v>
      </c>
      <c r="H37" s="148">
        <f>SUM(H34:H36)</f>
        <v>26</v>
      </c>
      <c r="I37" s="66">
        <f t="shared" si="12"/>
        <v>48</v>
      </c>
      <c r="J37" s="125">
        <f t="shared" si="12"/>
        <v>200</v>
      </c>
      <c r="K37" s="54"/>
    </row>
    <row r="38" spans="1:11" ht="13.5" customHeight="1" thickBot="1">
      <c r="A38" s="80"/>
      <c r="B38" s="144">
        <f aca="true" t="shared" si="13" ref="B38:I38">B37/$J37</f>
        <v>0.175</v>
      </c>
      <c r="C38" s="145">
        <v>0.1</v>
      </c>
      <c r="D38" s="145">
        <v>0.15</v>
      </c>
      <c r="E38" s="145">
        <f t="shared" si="13"/>
        <v>0.03</v>
      </c>
      <c r="F38" s="145">
        <v>0.12</v>
      </c>
      <c r="G38" s="145">
        <v>0.06</v>
      </c>
      <c r="H38" s="145">
        <f t="shared" si="13"/>
        <v>0.13</v>
      </c>
      <c r="I38" s="146">
        <f t="shared" si="13"/>
        <v>0.24</v>
      </c>
      <c r="J38" s="18"/>
      <c r="K38" s="54"/>
    </row>
    <row r="39" ht="13.5" customHeight="1"/>
    <row r="40" ht="13.5" customHeight="1"/>
    <row r="41" ht="13.5" customHeight="1"/>
    <row r="42" ht="13.5" customHeight="1"/>
    <row r="43" spans="1:2" ht="13.5" customHeight="1">
      <c r="A43" s="1"/>
      <c r="B43" s="51"/>
    </row>
    <row r="67" spans="1:2" ht="12.75">
      <c r="A67" s="65"/>
      <c r="B67" s="64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5" sqref="J15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7" t="s">
        <v>19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7" t="s">
        <v>20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8" t="s">
        <v>82</v>
      </c>
      <c r="F4" s="1"/>
      <c r="G4" s="1"/>
      <c r="H4" s="1"/>
      <c r="I4" s="1"/>
      <c r="J4" s="1"/>
    </row>
    <row r="5" spans="1:10" ht="13.5" customHeight="1">
      <c r="A5" s="1"/>
      <c r="B5" s="26"/>
      <c r="C5" s="26"/>
      <c r="D5" s="26"/>
      <c r="E5" s="26"/>
      <c r="F5" s="26"/>
      <c r="G5" s="26"/>
      <c r="H5" s="26"/>
      <c r="I5" s="1"/>
      <c r="J5" s="1"/>
    </row>
    <row r="6" spans="1:10" ht="13.5" customHeight="1" thickBot="1">
      <c r="A6" s="1"/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29" t="s">
        <v>74</v>
      </c>
      <c r="B7" s="7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9" t="s">
        <v>3</v>
      </c>
    </row>
    <row r="8" spans="1:11" s="4" customFormat="1" ht="13.5" thickBot="1">
      <c r="A8" s="11" t="s">
        <v>76</v>
      </c>
      <c r="B8" s="126">
        <v>217</v>
      </c>
      <c r="C8" s="127">
        <v>89</v>
      </c>
      <c r="D8" s="127">
        <v>3</v>
      </c>
      <c r="E8" s="127">
        <v>0</v>
      </c>
      <c r="F8" s="127">
        <v>0</v>
      </c>
      <c r="G8" s="127">
        <v>0</v>
      </c>
      <c r="H8" s="127">
        <v>0</v>
      </c>
      <c r="I8" s="128">
        <v>0</v>
      </c>
      <c r="J8" s="30">
        <f>SUM(B8:I8)</f>
        <v>309</v>
      </c>
      <c r="K8"/>
    </row>
    <row r="9" spans="1:11" s="4" customFormat="1" ht="10.5" customHeight="1" thickBot="1">
      <c r="A9" s="152" t="s">
        <v>5</v>
      </c>
      <c r="B9" s="153">
        <f>SUM(B8)</f>
        <v>217</v>
      </c>
      <c r="C9" s="153">
        <f aca="true" t="shared" si="0" ref="C9:I9">SUM(C8)</f>
        <v>89</v>
      </c>
      <c r="D9" s="153">
        <f t="shared" si="0"/>
        <v>3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4">
        <v>309</v>
      </c>
      <c r="K9"/>
    </row>
    <row r="10" spans="1:11" s="23" customFormat="1" ht="10.5" customHeight="1">
      <c r="A10" s="22"/>
      <c r="B10" s="104">
        <v>0.71</v>
      </c>
      <c r="C10" s="105">
        <v>0.29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6">
        <v>0</v>
      </c>
      <c r="J10" s="72"/>
      <c r="K10" s="54"/>
    </row>
    <row r="11" spans="1:10" s="4" customFormat="1" ht="10.5" customHeight="1" thickBot="1">
      <c r="A11" s="11" t="s">
        <v>76</v>
      </c>
      <c r="B11" s="82">
        <v>7</v>
      </c>
      <c r="C11" s="129">
        <v>1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31">
        <v>8</v>
      </c>
    </row>
    <row r="12" spans="1:10" s="4" customFormat="1" ht="10.5" customHeight="1">
      <c r="A12" s="77" t="s">
        <v>12</v>
      </c>
      <c r="B12" s="138">
        <f>SUM(B11)</f>
        <v>7</v>
      </c>
      <c r="C12" s="138">
        <f aca="true" t="shared" si="1" ref="C12:I12">SUM(C11)</f>
        <v>1</v>
      </c>
      <c r="D12" s="138">
        <f t="shared" si="1"/>
        <v>0</v>
      </c>
      <c r="E12" s="138">
        <f t="shared" si="1"/>
        <v>0</v>
      </c>
      <c r="F12" s="138">
        <f t="shared" si="1"/>
        <v>0</v>
      </c>
      <c r="G12" s="138">
        <f t="shared" si="1"/>
        <v>0</v>
      </c>
      <c r="H12" s="138">
        <f t="shared" si="1"/>
        <v>0</v>
      </c>
      <c r="I12" s="138">
        <f t="shared" si="1"/>
        <v>0</v>
      </c>
      <c r="J12" s="32">
        <v>8</v>
      </c>
    </row>
    <row r="13" spans="1:11" s="23" customFormat="1" ht="10.5" customHeight="1">
      <c r="A13" s="22"/>
      <c r="B13" s="87">
        <v>0.8</v>
      </c>
      <c r="C13" s="24">
        <v>0.2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71"/>
      <c r="K13" s="54"/>
    </row>
    <row r="14" spans="1:10" s="4" customFormat="1" ht="10.5" customHeight="1" thickBot="1">
      <c r="A14" s="81" t="s">
        <v>6</v>
      </c>
      <c r="B14" s="84">
        <f>SUM(B9,B12)</f>
        <v>224</v>
      </c>
      <c r="C14" s="84">
        <f aca="true" t="shared" si="2" ref="C14:I14">SUM(C9,C12)</f>
        <v>90</v>
      </c>
      <c r="D14" s="84">
        <f t="shared" si="2"/>
        <v>3</v>
      </c>
      <c r="E14" s="84">
        <f t="shared" si="2"/>
        <v>0</v>
      </c>
      <c r="F14" s="84">
        <f t="shared" si="2"/>
        <v>0</v>
      </c>
      <c r="G14" s="84">
        <f t="shared" si="2"/>
        <v>0</v>
      </c>
      <c r="H14" s="84">
        <f t="shared" si="2"/>
        <v>0</v>
      </c>
      <c r="I14" s="84">
        <f t="shared" si="2"/>
        <v>0</v>
      </c>
      <c r="J14" s="19">
        <v>317</v>
      </c>
    </row>
    <row r="15" spans="1:11" s="6" customFormat="1" ht="10.5" customHeight="1" thickBot="1">
      <c r="A15" s="80"/>
      <c r="B15" s="85">
        <v>0.71</v>
      </c>
      <c r="C15" s="17">
        <v>0.29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/>
      <c r="K15" s="54"/>
    </row>
    <row r="16" spans="1:11" s="6" customFormat="1" ht="10.5" customHeight="1">
      <c r="A16"/>
      <c r="B16" s="4"/>
      <c r="C16" s="4"/>
      <c r="D16" s="4"/>
      <c r="E16" s="4"/>
      <c r="F16" s="4"/>
      <c r="G16" s="4"/>
      <c r="H16" s="4"/>
      <c r="I16" s="4"/>
      <c r="J16" s="4"/>
      <c r="K16" s="54"/>
    </row>
    <row r="17" spans="1:10" s="6" customFormat="1" ht="10.5" customHeight="1">
      <c r="A17"/>
      <c r="B17" s="4"/>
      <c r="C17" s="4"/>
      <c r="D17" s="4"/>
      <c r="E17" s="4"/>
      <c r="F17" s="4"/>
      <c r="G17" s="4"/>
      <c r="H17" s="4"/>
      <c r="I17" s="4"/>
      <c r="J17" s="4"/>
    </row>
    <row r="18" spans="1:10" s="2" customFormat="1" ht="13.5" customHeight="1">
      <c r="A18"/>
      <c r="B18" s="4"/>
      <c r="C18" s="4"/>
      <c r="D18" s="4"/>
      <c r="E18" s="4"/>
      <c r="F18" s="4"/>
      <c r="G18" s="4"/>
      <c r="H18" s="4"/>
      <c r="I18" s="4"/>
      <c r="J18" s="4"/>
    </row>
    <row r="19" s="4" customFormat="1" ht="10.5" customHeight="1">
      <c r="A19" s="23"/>
    </row>
    <row r="20" spans="1:10" s="4" customFormat="1" ht="11.25" customHeight="1">
      <c r="A20" s="54"/>
      <c r="B20" s="23"/>
      <c r="C20" s="23"/>
      <c r="D20" s="23"/>
      <c r="E20" s="23"/>
      <c r="F20" s="23"/>
      <c r="G20" s="23"/>
      <c r="H20" s="23"/>
      <c r="I20" s="23"/>
      <c r="J20" s="23"/>
    </row>
    <row r="21" s="4" customFormat="1" ht="10.5" customHeight="1"/>
    <row r="22" s="4" customFormat="1" ht="10.5" customHeight="1"/>
    <row r="23" s="4" customFormat="1" ht="10.5" customHeight="1"/>
    <row r="24" spans="1:10" s="4" customFormat="1" ht="10.5" customHeight="1">
      <c r="A24" s="54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3" customFormat="1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4" customFormat="1" ht="10.5" customHeight="1">
      <c r="A26" s="54"/>
      <c r="B26" s="6"/>
      <c r="C26" s="6"/>
      <c r="D26" s="6"/>
      <c r="E26" s="6"/>
      <c r="F26" s="6"/>
      <c r="G26" s="6"/>
      <c r="H26" s="6"/>
      <c r="I26" s="6"/>
      <c r="J26" s="6"/>
    </row>
    <row r="27" spans="1:10" s="4" customFormat="1" ht="10.5" customHeight="1">
      <c r="A27"/>
      <c r="B27"/>
      <c r="C27"/>
      <c r="D27"/>
      <c r="E27"/>
      <c r="F27"/>
      <c r="G27"/>
      <c r="H27"/>
      <c r="I27"/>
      <c r="J27"/>
    </row>
    <row r="28" spans="1:10" s="4" customFormat="1" ht="10.5" customHeight="1">
      <c r="A28"/>
      <c r="B28"/>
      <c r="C28"/>
      <c r="D28"/>
      <c r="E28"/>
      <c r="F28"/>
      <c r="G28"/>
      <c r="H28"/>
      <c r="I28"/>
      <c r="J28"/>
    </row>
    <row r="29" spans="1:10" s="23" customFormat="1" ht="10.5" customHeight="1">
      <c r="A29"/>
      <c r="B29"/>
      <c r="C29"/>
      <c r="D29"/>
      <c r="E29"/>
      <c r="F29"/>
      <c r="G29"/>
      <c r="H29"/>
      <c r="I29"/>
      <c r="J29"/>
    </row>
    <row r="30" spans="1:10" s="4" customFormat="1" ht="10.5" customHeight="1">
      <c r="A30" s="65"/>
      <c r="B30" s="64"/>
      <c r="C30"/>
      <c r="D30"/>
      <c r="E30"/>
      <c r="F30"/>
      <c r="G30"/>
      <c r="H30"/>
      <c r="I30"/>
      <c r="J30"/>
    </row>
    <row r="31" spans="1:10" s="6" customFormat="1" ht="10.5" customHeight="1">
      <c r="A31"/>
      <c r="B31"/>
      <c r="C31"/>
      <c r="D31"/>
      <c r="E31"/>
      <c r="F31"/>
      <c r="G31"/>
      <c r="H31"/>
      <c r="I31"/>
      <c r="J31"/>
    </row>
    <row r="32" ht="13.5" customHeight="1"/>
    <row r="33" ht="13.5" customHeight="1"/>
    <row r="34" ht="13.5" customHeight="1"/>
    <row r="35" ht="13.5" customHeight="1"/>
    <row r="36" ht="13.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61">
      <selection activeCell="G87" sqref="G87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27" t="s">
        <v>19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27" t="s">
        <v>20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28" t="s">
        <v>82</v>
      </c>
      <c r="F4" s="1"/>
      <c r="G4" s="1"/>
      <c r="H4" s="1"/>
      <c r="I4" s="1"/>
      <c r="J4" s="1"/>
    </row>
    <row r="5" spans="2:10" ht="13.5" customHeight="1">
      <c r="B5" s="26"/>
      <c r="C5" s="26"/>
      <c r="D5" s="26"/>
      <c r="E5" s="26"/>
      <c r="F5" s="26"/>
      <c r="G5" s="26"/>
      <c r="H5" s="26"/>
      <c r="I5" s="1"/>
      <c r="J5" s="1"/>
    </row>
    <row r="6" spans="2:10" ht="13.5" customHeight="1" thickBot="1">
      <c r="B6" s="26"/>
      <c r="C6" s="26"/>
      <c r="D6" s="26"/>
      <c r="E6" s="26"/>
      <c r="F6" s="26"/>
      <c r="G6" s="26"/>
      <c r="H6" s="26"/>
      <c r="I6" s="1"/>
      <c r="J6" s="1"/>
    </row>
    <row r="7" spans="1:10" s="2" customFormat="1" ht="13.5" customHeight="1" thickBot="1">
      <c r="A7" s="10"/>
      <c r="B7" s="7" t="s">
        <v>35</v>
      </c>
      <c r="C7" s="36" t="s">
        <v>36</v>
      </c>
      <c r="D7" s="36" t="s">
        <v>37</v>
      </c>
      <c r="E7" s="36" t="s">
        <v>38</v>
      </c>
      <c r="F7" s="36" t="s">
        <v>39</v>
      </c>
      <c r="G7" s="36" t="s">
        <v>40</v>
      </c>
      <c r="H7" s="36" t="s">
        <v>41</v>
      </c>
      <c r="I7" s="36" t="s">
        <v>45</v>
      </c>
      <c r="J7" s="9" t="s">
        <v>3</v>
      </c>
    </row>
    <row r="8" spans="1:10" s="1" customFormat="1" ht="13.5" customHeight="1">
      <c r="A8" s="1" t="s">
        <v>2</v>
      </c>
      <c r="B8" s="98">
        <f>Appelli!B8</f>
        <v>27</v>
      </c>
      <c r="C8" s="107">
        <f>Appelli!C8</f>
        <v>5</v>
      </c>
      <c r="D8" s="107">
        <f>Appelli!D8</f>
        <v>4</v>
      </c>
      <c r="E8" s="107">
        <f>Appelli!E8</f>
        <v>0</v>
      </c>
      <c r="F8" s="107">
        <f>Appelli!F8</f>
        <v>0</v>
      </c>
      <c r="G8" s="107">
        <f>Appelli!G8</f>
        <v>0</v>
      </c>
      <c r="H8" s="107">
        <f>Appelli!H8</f>
        <v>0</v>
      </c>
      <c r="I8" s="107">
        <f>Appelli!I8</f>
        <v>0</v>
      </c>
      <c r="J8" s="40">
        <f>SUM(B8:I8)</f>
        <v>36</v>
      </c>
    </row>
    <row r="9" spans="1:10" s="1" customFormat="1" ht="13.5" customHeight="1">
      <c r="A9" s="1" t="s">
        <v>18</v>
      </c>
      <c r="B9" s="98">
        <f>Appelli!B12</f>
        <v>334</v>
      </c>
      <c r="C9" s="99">
        <f>Appelli!C12</f>
        <v>208</v>
      </c>
      <c r="D9" s="99">
        <f>Appelli!D12</f>
        <v>139</v>
      </c>
      <c r="E9" s="99">
        <f>Appelli!E12</f>
        <v>8</v>
      </c>
      <c r="F9" s="99">
        <f>Appelli!F12</f>
        <v>3</v>
      </c>
      <c r="G9" s="99">
        <f>Appelli!G12</f>
        <v>1</v>
      </c>
      <c r="H9" s="99">
        <f>Appelli!H12</f>
        <v>0</v>
      </c>
      <c r="I9" s="99">
        <f>Appelli!I12</f>
        <v>10</v>
      </c>
      <c r="J9" s="40">
        <f aca="true" t="shared" si="0" ref="J9:J25">SUM(B9:I9)</f>
        <v>703</v>
      </c>
    </row>
    <row r="10" spans="1:10" s="1" customFormat="1" ht="13.5" customHeight="1">
      <c r="A10" s="1" t="s">
        <v>62</v>
      </c>
      <c r="B10" s="38">
        <f>Appelli!B18</f>
        <v>245</v>
      </c>
      <c r="C10" s="39">
        <f>Appelli!C18</f>
        <v>20</v>
      </c>
      <c r="D10" s="39">
        <f>Appelli!D18</f>
        <v>1</v>
      </c>
      <c r="E10" s="39">
        <f>Appelli!E18</f>
        <v>2</v>
      </c>
      <c r="F10" s="39">
        <f>Appelli!F18</f>
        <v>3</v>
      </c>
      <c r="G10" s="39">
        <f>Appelli!G18</f>
        <v>1</v>
      </c>
      <c r="H10" s="39">
        <f>Appelli!H18</f>
        <v>0</v>
      </c>
      <c r="I10" s="39">
        <f>Appelli!I18</f>
        <v>0</v>
      </c>
      <c r="J10" s="40">
        <f t="shared" si="0"/>
        <v>272</v>
      </c>
    </row>
    <row r="11" spans="1:10" s="1" customFormat="1" ht="13.5" customHeight="1">
      <c r="A11" s="1" t="s">
        <v>59</v>
      </c>
      <c r="B11" s="38">
        <f>Appelli!B21</f>
        <v>12</v>
      </c>
      <c r="C11" s="39">
        <f>Appelli!C21</f>
        <v>1</v>
      </c>
      <c r="D11" s="39">
        <f>Appelli!D21</f>
        <v>0</v>
      </c>
      <c r="E11" s="39">
        <f>Appelli!E21</f>
        <v>0</v>
      </c>
      <c r="F11" s="39">
        <f>Appelli!F21</f>
        <v>0</v>
      </c>
      <c r="G11" s="39">
        <f>Appelli!G21</f>
        <v>0</v>
      </c>
      <c r="H11" s="39">
        <f>Appelli!H21</f>
        <v>0</v>
      </c>
      <c r="I11" s="39">
        <f>Appelli!I21</f>
        <v>0</v>
      </c>
      <c r="J11" s="40">
        <f>SUM(B11:I11)</f>
        <v>13</v>
      </c>
    </row>
    <row r="12" spans="1:10" s="1" customFormat="1" ht="13.5" customHeight="1">
      <c r="A12" s="1" t="s">
        <v>16</v>
      </c>
      <c r="B12" s="38">
        <f>PA!B26</f>
        <v>979</v>
      </c>
      <c r="C12" s="39">
        <f>PA!C26</f>
        <v>724</v>
      </c>
      <c r="D12" s="39">
        <f>PA!D26</f>
        <v>511</v>
      </c>
      <c r="E12" s="39">
        <f>PA!E26</f>
        <v>480</v>
      </c>
      <c r="F12" s="39">
        <f>PA!F26</f>
        <v>438</v>
      </c>
      <c r="G12" s="39">
        <f>PA!G26</f>
        <v>529</v>
      </c>
      <c r="H12" s="39">
        <f>PA!H26</f>
        <v>340</v>
      </c>
      <c r="I12" s="39">
        <f>PA!I26</f>
        <v>732</v>
      </c>
      <c r="J12" s="40">
        <f t="shared" si="0"/>
        <v>4733</v>
      </c>
    </row>
    <row r="13" spans="1:10" s="1" customFormat="1" ht="13.5" customHeight="1">
      <c r="A13" s="1" t="s">
        <v>34</v>
      </c>
      <c r="B13" s="38">
        <f>PA!B32</f>
        <v>93</v>
      </c>
      <c r="C13" s="39">
        <f>PA!C32</f>
        <v>43</v>
      </c>
      <c r="D13" s="39">
        <f>PA!D32</f>
        <v>38</v>
      </c>
      <c r="E13" s="39">
        <f>PA!E32</f>
        <v>59</v>
      </c>
      <c r="F13" s="39">
        <f>PA!F32</f>
        <v>41</v>
      </c>
      <c r="G13" s="39">
        <f>PA!G32</f>
        <v>56</v>
      </c>
      <c r="H13" s="39">
        <f>PA!H32</f>
        <v>54</v>
      </c>
      <c r="I13" s="39">
        <f>PA!I32</f>
        <v>175</v>
      </c>
      <c r="J13" s="40">
        <f t="shared" si="0"/>
        <v>559</v>
      </c>
    </row>
    <row r="14" spans="1:10" s="1" customFormat="1" ht="13.5" customHeight="1">
      <c r="A14" s="1" t="s">
        <v>31</v>
      </c>
      <c r="B14" s="38">
        <f>PA!B59</f>
        <v>345</v>
      </c>
      <c r="C14" s="39">
        <f>PA!C59</f>
        <v>304</v>
      </c>
      <c r="D14" s="39">
        <f>PA!D59</f>
        <v>170</v>
      </c>
      <c r="E14" s="39">
        <f>PA!E59</f>
        <v>114</v>
      </c>
      <c r="F14" s="39">
        <f>PA!F59</f>
        <v>79</v>
      </c>
      <c r="G14" s="39">
        <f>PA!G59</f>
        <v>87</v>
      </c>
      <c r="H14" s="39">
        <f>PA!H59</f>
        <v>63</v>
      </c>
      <c r="I14" s="39">
        <f>PA!I59</f>
        <v>13</v>
      </c>
      <c r="J14" s="40">
        <f t="shared" si="0"/>
        <v>1175</v>
      </c>
    </row>
    <row r="15" spans="1:10" s="1" customFormat="1" ht="13.5" customHeight="1">
      <c r="A15" s="1" t="s">
        <v>33</v>
      </c>
      <c r="B15" s="38">
        <f>PA!B63</f>
        <v>20</v>
      </c>
      <c r="C15" s="39">
        <f>PA!C63</f>
        <v>8</v>
      </c>
      <c r="D15" s="39">
        <f>PA!D63</f>
        <v>6</v>
      </c>
      <c r="E15" s="39">
        <f>PA!E63</f>
        <v>4</v>
      </c>
      <c r="F15" s="39">
        <f>PA!F63</f>
        <v>7</v>
      </c>
      <c r="G15" s="39">
        <f>PA!G63</f>
        <v>7</v>
      </c>
      <c r="H15" s="39">
        <f>PA!H63</f>
        <v>3</v>
      </c>
      <c r="I15" s="39">
        <f>PA!I63</f>
        <v>2</v>
      </c>
      <c r="J15" s="40">
        <f t="shared" si="0"/>
        <v>57</v>
      </c>
    </row>
    <row r="16" spans="1:10" s="1" customFormat="1" ht="13.5" customHeight="1">
      <c r="A16" s="1" t="s">
        <v>17</v>
      </c>
      <c r="B16" s="38">
        <f>'Mag-SCT'!B14</f>
        <v>308</v>
      </c>
      <c r="C16" s="39">
        <f>'Mag-SCT'!C14</f>
        <v>232</v>
      </c>
      <c r="D16" s="39">
        <f>'Mag-SCT'!D14</f>
        <v>158</v>
      </c>
      <c r="E16" s="39">
        <f>'Mag-SCT'!E14</f>
        <v>104</v>
      </c>
      <c r="F16" s="39">
        <f>'Mag-SCT'!F14</f>
        <v>107</v>
      </c>
      <c r="G16" s="39">
        <f>'Mag-SCT'!G14</f>
        <v>96</v>
      </c>
      <c r="H16" s="39">
        <f>'Mag-SCT'!H14</f>
        <v>77</v>
      </c>
      <c r="I16" s="39">
        <f>'Mag-SCT'!I14</f>
        <v>43</v>
      </c>
      <c r="J16" s="40">
        <f t="shared" si="0"/>
        <v>1125</v>
      </c>
    </row>
    <row r="17" spans="1:10" s="1" customFormat="1" ht="13.5" customHeight="1">
      <c r="A17" s="1" t="s">
        <v>32</v>
      </c>
      <c r="B17" s="38">
        <f>'Mag-SCT'!B18</f>
        <v>16</v>
      </c>
      <c r="C17" s="39">
        <f>'Mag-SCT'!C18</f>
        <v>8</v>
      </c>
      <c r="D17" s="39">
        <f>'Mag-SCT'!D18</f>
        <v>10</v>
      </c>
      <c r="E17" s="39">
        <f>'Mag-SCT'!E18</f>
        <v>8</v>
      </c>
      <c r="F17" s="39">
        <f>'Mag-SCT'!F18</f>
        <v>4</v>
      </c>
      <c r="G17" s="39">
        <f>'Mag-SCT'!G18</f>
        <v>10</v>
      </c>
      <c r="H17" s="39">
        <f>'Mag-SCT'!H18</f>
        <v>12</v>
      </c>
      <c r="I17" s="39">
        <f>'Mag-SCT'!I18</f>
        <v>19</v>
      </c>
      <c r="J17" s="40">
        <f t="shared" si="0"/>
        <v>87</v>
      </c>
    </row>
    <row r="18" spans="1:10" s="1" customFormat="1" ht="13.5" customHeight="1">
      <c r="A18" s="1" t="s">
        <v>52</v>
      </c>
      <c r="B18" s="38">
        <f>Boards!B12</f>
        <v>106</v>
      </c>
      <c r="C18" s="39">
        <f>Boards!C12</f>
        <v>84</v>
      </c>
      <c r="D18" s="39">
        <f>Boards!D12</f>
        <v>44</v>
      </c>
      <c r="E18" s="39">
        <f>Boards!E12</f>
        <v>48</v>
      </c>
      <c r="F18" s="39">
        <f>Boards!F12</f>
        <v>47</v>
      </c>
      <c r="G18" s="39">
        <f>Boards!G12</f>
        <v>66</v>
      </c>
      <c r="H18" s="39">
        <f>Boards!H12</f>
        <v>33</v>
      </c>
      <c r="I18" s="39">
        <f>Boards!I12</f>
        <v>20</v>
      </c>
      <c r="J18" s="40">
        <f t="shared" si="0"/>
        <v>448</v>
      </c>
    </row>
    <row r="19" spans="1:10" s="1" customFormat="1" ht="13.5" customHeight="1">
      <c r="A19" s="1" t="s">
        <v>53</v>
      </c>
      <c r="B19" s="38">
        <f>Boards!B16</f>
        <v>3</v>
      </c>
      <c r="C19" s="39">
        <f>Boards!C16</f>
        <v>5</v>
      </c>
      <c r="D19" s="39">
        <f>Boards!D16</f>
        <v>1</v>
      </c>
      <c r="E19" s="39">
        <f>Boards!E16</f>
        <v>4</v>
      </c>
      <c r="F19" s="39">
        <f>Boards!F16</f>
        <v>1</v>
      </c>
      <c r="G19" s="39">
        <f>Boards!G16</f>
        <v>1</v>
      </c>
      <c r="H19" s="39">
        <f>Boards!H16</f>
        <v>3</v>
      </c>
      <c r="I19" s="39">
        <f>Boards!I16</f>
        <v>2</v>
      </c>
      <c r="J19" s="40">
        <f>SUM(B19:I19)</f>
        <v>20</v>
      </c>
    </row>
    <row r="20" spans="1:10" s="1" customFormat="1" ht="13.5" customHeight="1">
      <c r="A20" s="1" t="s">
        <v>60</v>
      </c>
      <c r="B20" s="38">
        <f>Boards!B25</f>
        <v>13</v>
      </c>
      <c r="C20" s="39">
        <f>Boards!C25</f>
        <v>7</v>
      </c>
      <c r="D20" s="39">
        <f>Boards!D25</f>
        <v>11</v>
      </c>
      <c r="E20" s="39">
        <f>Boards!E25</f>
        <v>3</v>
      </c>
      <c r="F20" s="39">
        <f>Boards!F25</f>
        <v>18</v>
      </c>
      <c r="G20" s="39">
        <f>Boards!G25</f>
        <v>11</v>
      </c>
      <c r="H20" s="39">
        <f>Boards!H25</f>
        <v>24</v>
      </c>
      <c r="I20" s="39">
        <f>Boards!I25</f>
        <v>20</v>
      </c>
      <c r="J20" s="40">
        <f t="shared" si="0"/>
        <v>107</v>
      </c>
    </row>
    <row r="21" spans="1:10" s="1" customFormat="1" ht="13.5" customHeight="1">
      <c r="A21" s="1" t="s">
        <v>61</v>
      </c>
      <c r="B21" s="38">
        <v>2</v>
      </c>
      <c r="C21" s="39">
        <v>1</v>
      </c>
      <c r="D21" s="39">
        <v>2</v>
      </c>
      <c r="E21" s="39">
        <v>0</v>
      </c>
      <c r="F21" s="39">
        <v>3</v>
      </c>
      <c r="G21" s="39">
        <v>1</v>
      </c>
      <c r="H21" s="39">
        <v>1</v>
      </c>
      <c r="I21" s="39">
        <v>4</v>
      </c>
      <c r="J21" s="40">
        <v>14</v>
      </c>
    </row>
    <row r="22" spans="1:10" s="1" customFormat="1" ht="13.5" customHeight="1">
      <c r="A22" s="1" t="s">
        <v>57</v>
      </c>
      <c r="B22" s="38">
        <f>Boards!B37</f>
        <v>35</v>
      </c>
      <c r="C22" s="39">
        <f>Boards!C37</f>
        <v>19</v>
      </c>
      <c r="D22" s="39">
        <f>Boards!D37</f>
        <v>31</v>
      </c>
      <c r="E22" s="39">
        <f>Boards!E37</f>
        <v>6</v>
      </c>
      <c r="F22" s="39">
        <f>Boards!F37</f>
        <v>24</v>
      </c>
      <c r="G22" s="39">
        <f>Boards!G37</f>
        <v>11</v>
      </c>
      <c r="H22" s="39">
        <f>Boards!H37</f>
        <v>26</v>
      </c>
      <c r="I22" s="39">
        <f>Boards!I37</f>
        <v>48</v>
      </c>
      <c r="J22" s="40">
        <f t="shared" si="0"/>
        <v>200</v>
      </c>
    </row>
    <row r="23" spans="1:10" s="1" customFormat="1" ht="13.5" customHeight="1">
      <c r="A23" s="1" t="s">
        <v>80</v>
      </c>
      <c r="B23" s="38">
        <v>217</v>
      </c>
      <c r="C23" s="39">
        <v>89</v>
      </c>
      <c r="D23" s="39">
        <v>3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0">
        <v>309</v>
      </c>
    </row>
    <row r="24" spans="1:10" s="1" customFormat="1" ht="13.5" customHeight="1">
      <c r="A24" s="1" t="s">
        <v>81</v>
      </c>
      <c r="B24" s="38">
        <v>7</v>
      </c>
      <c r="C24" s="39">
        <v>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0">
        <v>8</v>
      </c>
    </row>
    <row r="25" spans="1:10" s="1" customFormat="1" ht="13.5" customHeight="1">
      <c r="A25" s="1" t="s">
        <v>55</v>
      </c>
      <c r="B25" s="38">
        <f>'Mag-SCT'!B30</f>
        <v>629</v>
      </c>
      <c r="C25" s="39">
        <f>'Mag-SCT'!C30</f>
        <v>276</v>
      </c>
      <c r="D25" s="39">
        <f>'Mag-SCT'!D30</f>
        <v>139</v>
      </c>
      <c r="E25" s="39">
        <f>'Mag-SCT'!E30</f>
        <v>54</v>
      </c>
      <c r="F25" s="39">
        <f>'Mag-SCT'!F30</f>
        <v>20</v>
      </c>
      <c r="G25" s="39">
        <f>'Mag-SCT'!G30</f>
        <v>14</v>
      </c>
      <c r="H25" s="39">
        <f>'Mag-SCT'!H30</f>
        <v>3</v>
      </c>
      <c r="I25" s="39">
        <f>'Mag-SCT'!I30</f>
        <v>0</v>
      </c>
      <c r="J25" s="40">
        <f t="shared" si="0"/>
        <v>1135</v>
      </c>
    </row>
    <row r="26" spans="1:10" s="1" customFormat="1" ht="13.5" customHeight="1" thickBot="1">
      <c r="A26" s="1" t="s">
        <v>56</v>
      </c>
      <c r="B26" s="38">
        <f>'Mag-SCT'!B33</f>
        <v>17</v>
      </c>
      <c r="C26" s="39">
        <f>'Mag-SCT'!C33</f>
        <v>3</v>
      </c>
      <c r="D26" s="39">
        <f>'Mag-SCT'!D33</f>
        <v>3</v>
      </c>
      <c r="E26" s="39">
        <f>'Mag-SCT'!E33</f>
        <v>0</v>
      </c>
      <c r="F26" s="39">
        <f>'Mag-SCT'!F33</f>
        <v>0</v>
      </c>
      <c r="G26" s="39">
        <f>'Mag-SCT'!G33</f>
        <v>0</v>
      </c>
      <c r="H26" s="39">
        <f>'Mag-SCT'!H33</f>
        <v>0</v>
      </c>
      <c r="I26" s="39">
        <f>'Mag-SCT'!I33</f>
        <v>0</v>
      </c>
      <c r="J26" s="40">
        <f>SUM(B26:I26)</f>
        <v>23</v>
      </c>
    </row>
    <row r="27" spans="1:10" s="1" customFormat="1" ht="13.5" customHeight="1">
      <c r="A27" s="44" t="s">
        <v>21</v>
      </c>
      <c r="B27" s="45">
        <f aca="true" t="shared" si="1" ref="B27:J27">SUM(B8:B26)</f>
        <v>3408</v>
      </c>
      <c r="C27" s="45">
        <f t="shared" si="1"/>
        <v>2038</v>
      </c>
      <c r="D27" s="45">
        <f t="shared" si="1"/>
        <v>1271</v>
      </c>
      <c r="E27" s="45">
        <f t="shared" si="1"/>
        <v>894</v>
      </c>
      <c r="F27" s="45">
        <f t="shared" si="1"/>
        <v>795</v>
      </c>
      <c r="G27" s="45">
        <f t="shared" si="1"/>
        <v>891</v>
      </c>
      <c r="H27" s="45">
        <f t="shared" si="1"/>
        <v>639</v>
      </c>
      <c r="I27" s="45">
        <f t="shared" si="1"/>
        <v>1088</v>
      </c>
      <c r="J27" s="46">
        <f t="shared" si="1"/>
        <v>11024</v>
      </c>
    </row>
    <row r="28" spans="1:11" s="1" customFormat="1" ht="13.5" customHeight="1" thickBot="1">
      <c r="A28" s="47"/>
      <c r="B28" s="48">
        <v>0.31</v>
      </c>
      <c r="C28" s="48">
        <v>0.18</v>
      </c>
      <c r="D28" s="48">
        <f aca="true" t="shared" si="2" ref="D28:I28">D27/$J27</f>
        <v>0.11529390420899854</v>
      </c>
      <c r="E28" s="48">
        <f t="shared" si="2"/>
        <v>0.08109579100145138</v>
      </c>
      <c r="F28" s="48">
        <f t="shared" si="2"/>
        <v>0.07211538461538461</v>
      </c>
      <c r="G28" s="48">
        <f t="shared" si="2"/>
        <v>0.08082365747460087</v>
      </c>
      <c r="H28" s="48">
        <v>0.06</v>
      </c>
      <c r="I28" s="48">
        <f t="shared" si="2"/>
        <v>0.09869375907111756</v>
      </c>
      <c r="J28" s="49"/>
      <c r="K28" s="108"/>
    </row>
    <row r="29" spans="1:10" s="1" customFormat="1" ht="13.5" customHeight="1">
      <c r="A29" s="55"/>
      <c r="B29" s="56"/>
      <c r="C29" s="56"/>
      <c r="D29" s="56"/>
      <c r="E29" s="56"/>
      <c r="F29" s="56"/>
      <c r="G29" s="56"/>
      <c r="H29" s="56"/>
      <c r="I29" s="56"/>
      <c r="J29" s="55"/>
    </row>
    <row r="30" spans="2:10" ht="13.5" customHeight="1">
      <c r="B30" s="1"/>
      <c r="C30" s="1"/>
      <c r="D30" s="1"/>
      <c r="E30" s="27" t="s">
        <v>19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3.5" customHeight="1">
      <c r="B32" s="1"/>
      <c r="C32" s="1"/>
      <c r="D32" s="1"/>
      <c r="E32" s="27" t="s">
        <v>20</v>
      </c>
      <c r="F32" s="1"/>
      <c r="G32" s="1"/>
      <c r="H32" s="1"/>
      <c r="I32" s="1"/>
      <c r="J32" s="1"/>
    </row>
    <row r="33" spans="2:10" ht="13.5" customHeight="1">
      <c r="B33" s="1"/>
      <c r="C33" s="1"/>
      <c r="D33" s="1"/>
      <c r="E33" s="28" t="s">
        <v>82</v>
      </c>
      <c r="F33" s="1"/>
      <c r="G33" s="1"/>
      <c r="H33" s="1"/>
      <c r="I33" s="1"/>
      <c r="J33" s="1"/>
    </row>
    <row r="34" spans="2:10" ht="13.5" customHeight="1" thickBot="1">
      <c r="B34" s="26"/>
      <c r="C34" s="26"/>
      <c r="D34" s="26"/>
      <c r="E34" s="26"/>
      <c r="F34" s="26"/>
      <c r="G34" s="26"/>
      <c r="H34" s="26"/>
      <c r="I34" s="1"/>
      <c r="J34" s="1"/>
    </row>
    <row r="35" spans="1:10" s="2" customFormat="1" ht="13.5" customHeight="1">
      <c r="A35" s="10"/>
      <c r="B35" s="35" t="s">
        <v>35</v>
      </c>
      <c r="C35" s="36" t="s">
        <v>36</v>
      </c>
      <c r="D35" s="36" t="s">
        <v>37</v>
      </c>
      <c r="E35" s="36" t="s">
        <v>38</v>
      </c>
      <c r="F35" s="36" t="s">
        <v>39</v>
      </c>
      <c r="G35" s="36" t="s">
        <v>40</v>
      </c>
      <c r="H35" s="36" t="s">
        <v>41</v>
      </c>
      <c r="I35" s="37" t="s">
        <v>42</v>
      </c>
      <c r="J35"/>
    </row>
    <row r="36" spans="1:10" s="2" customFormat="1" ht="13.5" customHeight="1" thickBot="1">
      <c r="A36" s="25" t="s">
        <v>51</v>
      </c>
      <c r="B36" s="41">
        <f>AVERAGE(B37:B55)</f>
        <v>0.42875377627156064</v>
      </c>
      <c r="C36" s="42">
        <v>0.16</v>
      </c>
      <c r="D36" s="42">
        <v>0.09</v>
      </c>
      <c r="E36" s="42">
        <v>0.06</v>
      </c>
      <c r="F36" s="42">
        <f>AVERAGE(F37:F55)</f>
        <v>0.06265323605961591</v>
      </c>
      <c r="G36" s="42">
        <v>0.05</v>
      </c>
      <c r="H36" s="42">
        <f>AVERAGE(H37:H55)</f>
        <v>0.05936860181658115</v>
      </c>
      <c r="I36" s="43">
        <f>AVERAGE(I37:I55)</f>
        <v>0.08726727322549788</v>
      </c>
      <c r="J36" s="57"/>
    </row>
    <row r="37" spans="1:10" s="1" customFormat="1" ht="13.5" customHeight="1">
      <c r="A37" s="1" t="s">
        <v>2</v>
      </c>
      <c r="B37" s="115">
        <f aca="true" t="shared" si="3" ref="B37:G38">B8/$J8</f>
        <v>0.75</v>
      </c>
      <c r="C37" s="56">
        <f t="shared" si="3"/>
        <v>0.1388888888888889</v>
      </c>
      <c r="D37" s="56">
        <f t="shared" si="3"/>
        <v>0.1111111111111111</v>
      </c>
      <c r="E37" s="56">
        <f t="shared" si="3"/>
        <v>0</v>
      </c>
      <c r="F37" s="56">
        <f t="shared" si="3"/>
        <v>0</v>
      </c>
      <c r="G37" s="56">
        <f t="shared" si="3"/>
        <v>0</v>
      </c>
      <c r="H37" s="56">
        <f>H8/$J8</f>
        <v>0</v>
      </c>
      <c r="I37" s="59">
        <f>I8/$J8</f>
        <v>0</v>
      </c>
      <c r="J37" s="57"/>
    </row>
    <row r="38" spans="1:10" s="1" customFormat="1" ht="13.5" customHeight="1">
      <c r="A38" s="1" t="s">
        <v>18</v>
      </c>
      <c r="B38" s="58">
        <f t="shared" si="3"/>
        <v>0.4751066856330014</v>
      </c>
      <c r="C38" s="56">
        <f t="shared" si="3"/>
        <v>0.2958748221906117</v>
      </c>
      <c r="D38" s="56">
        <v>0.2</v>
      </c>
      <c r="E38" s="56">
        <v>0.01</v>
      </c>
      <c r="F38" s="56">
        <f t="shared" si="3"/>
        <v>0.004267425320056899</v>
      </c>
      <c r="G38" s="56">
        <f t="shared" si="3"/>
        <v>0.001422475106685633</v>
      </c>
      <c r="H38" s="56">
        <f>H9/$J9</f>
        <v>0</v>
      </c>
      <c r="I38" s="59">
        <f>I9/$J9</f>
        <v>0.01422475106685633</v>
      </c>
      <c r="J38" s="57"/>
    </row>
    <row r="39" spans="1:10" s="1" customFormat="1" ht="13.5" customHeight="1">
      <c r="A39" s="1" t="s">
        <v>62</v>
      </c>
      <c r="B39" s="58">
        <f aca="true" t="shared" si="4" ref="B39:I39">B10/$J10</f>
        <v>0.9007352941176471</v>
      </c>
      <c r="C39" s="56">
        <v>0.08</v>
      </c>
      <c r="D39" s="56">
        <f t="shared" si="4"/>
        <v>0.003676470588235294</v>
      </c>
      <c r="E39" s="56">
        <v>0.01</v>
      </c>
      <c r="F39" s="56">
        <f t="shared" si="4"/>
        <v>0.011029411764705883</v>
      </c>
      <c r="G39" s="56">
        <f t="shared" si="4"/>
        <v>0.003676470588235294</v>
      </c>
      <c r="H39" s="56">
        <f t="shared" si="4"/>
        <v>0</v>
      </c>
      <c r="I39" s="59">
        <f t="shared" si="4"/>
        <v>0</v>
      </c>
      <c r="J39" s="57"/>
    </row>
    <row r="40" spans="1:10" s="1" customFormat="1" ht="13.5" customHeight="1">
      <c r="A40" s="1" t="s">
        <v>59</v>
      </c>
      <c r="B40" s="58">
        <f aca="true" t="shared" si="5" ref="B40:I40">B11/$J11</f>
        <v>0.9230769230769231</v>
      </c>
      <c r="C40" s="56">
        <f t="shared" si="5"/>
        <v>0.07692307692307693</v>
      </c>
      <c r="D40" s="56">
        <f t="shared" si="5"/>
        <v>0</v>
      </c>
      <c r="E40" s="56">
        <f t="shared" si="5"/>
        <v>0</v>
      </c>
      <c r="F40" s="56">
        <f t="shared" si="5"/>
        <v>0</v>
      </c>
      <c r="G40" s="56">
        <f t="shared" si="5"/>
        <v>0</v>
      </c>
      <c r="H40" s="56">
        <f t="shared" si="5"/>
        <v>0</v>
      </c>
      <c r="I40" s="59">
        <f t="shared" si="5"/>
        <v>0</v>
      </c>
      <c r="J40" s="57"/>
    </row>
    <row r="41" spans="1:10" s="1" customFormat="1" ht="13.5" customHeight="1">
      <c r="A41" s="1" t="s">
        <v>16</v>
      </c>
      <c r="B41" s="58">
        <f aca="true" t="shared" si="6" ref="B41:H41">B12/$J12</f>
        <v>0.20684555250369743</v>
      </c>
      <c r="C41" s="56">
        <f t="shared" si="6"/>
        <v>0.15296851890978239</v>
      </c>
      <c r="D41" s="56">
        <f t="shared" si="6"/>
        <v>0.10796534967251215</v>
      </c>
      <c r="E41" s="56">
        <v>0.1</v>
      </c>
      <c r="F41" s="56">
        <f t="shared" si="6"/>
        <v>0.0925417282907247</v>
      </c>
      <c r="G41" s="56">
        <f t="shared" si="6"/>
        <v>0.1117684343967885</v>
      </c>
      <c r="H41" s="56">
        <f t="shared" si="6"/>
        <v>0.07183604479188675</v>
      </c>
      <c r="I41" s="59">
        <v>0.16</v>
      </c>
      <c r="J41" s="57"/>
    </row>
    <row r="42" spans="1:10" s="1" customFormat="1" ht="13.5" customHeight="1">
      <c r="A42" s="1" t="s">
        <v>34</v>
      </c>
      <c r="B42" s="58">
        <f aca="true" t="shared" si="7" ref="B42:I42">B13/$J13</f>
        <v>0.16636851520572452</v>
      </c>
      <c r="C42" s="56">
        <f t="shared" si="7"/>
        <v>0.07692307692307693</v>
      </c>
      <c r="D42" s="56">
        <f t="shared" si="7"/>
        <v>0.06797853309481217</v>
      </c>
      <c r="E42" s="56">
        <v>0.1</v>
      </c>
      <c r="F42" s="56">
        <v>0.07</v>
      </c>
      <c r="G42" s="56">
        <f t="shared" si="7"/>
        <v>0.1001788908765653</v>
      </c>
      <c r="H42" s="56">
        <f t="shared" si="7"/>
        <v>0.09660107334525939</v>
      </c>
      <c r="I42" s="59">
        <f t="shared" si="7"/>
        <v>0.31305903398926654</v>
      </c>
      <c r="J42" s="57"/>
    </row>
    <row r="43" spans="1:10" s="1" customFormat="1" ht="13.5" customHeight="1">
      <c r="A43" s="1" t="s">
        <v>31</v>
      </c>
      <c r="B43" s="58">
        <v>0.29</v>
      </c>
      <c r="C43" s="56">
        <v>0.26</v>
      </c>
      <c r="D43" s="56">
        <v>0.15</v>
      </c>
      <c r="E43" s="56">
        <f>E14/$J14</f>
        <v>0.09702127659574468</v>
      </c>
      <c r="F43" s="56">
        <f>F14/$J14</f>
        <v>0.06723404255319149</v>
      </c>
      <c r="G43" s="56">
        <f>G14/$J14</f>
        <v>0.07404255319148936</v>
      </c>
      <c r="H43" s="56">
        <f>H14/$J14</f>
        <v>0.05361702127659575</v>
      </c>
      <c r="I43" s="59">
        <f>I14/$J14</f>
        <v>0.011063829787234043</v>
      </c>
      <c r="J43" s="57"/>
    </row>
    <row r="44" spans="1:10" s="1" customFormat="1" ht="13.5" customHeight="1">
      <c r="A44" s="1" t="s">
        <v>33</v>
      </c>
      <c r="B44" s="58">
        <f aca="true" t="shared" si="8" ref="B44:I44">B15/$J15</f>
        <v>0.3508771929824561</v>
      </c>
      <c r="C44" s="56">
        <v>0.14</v>
      </c>
      <c r="D44" s="56">
        <f t="shared" si="8"/>
        <v>0.10526315789473684</v>
      </c>
      <c r="E44" s="56">
        <f t="shared" si="8"/>
        <v>0.07017543859649122</v>
      </c>
      <c r="F44" s="56">
        <f t="shared" si="8"/>
        <v>0.12280701754385964</v>
      </c>
      <c r="G44" s="56">
        <f t="shared" si="8"/>
        <v>0.12280701754385964</v>
      </c>
      <c r="H44" s="56">
        <f t="shared" si="8"/>
        <v>0.05263157894736842</v>
      </c>
      <c r="I44" s="59">
        <f t="shared" si="8"/>
        <v>0.03508771929824561</v>
      </c>
      <c r="J44" s="57"/>
    </row>
    <row r="45" spans="1:10" s="1" customFormat="1" ht="13.5" customHeight="1">
      <c r="A45" s="1" t="s">
        <v>17</v>
      </c>
      <c r="B45" s="58">
        <f aca="true" t="shared" si="9" ref="B45:H45">B16/$J16</f>
        <v>0.2737777777777778</v>
      </c>
      <c r="C45" s="56">
        <f t="shared" si="9"/>
        <v>0.20622222222222222</v>
      </c>
      <c r="D45" s="56">
        <v>0.14</v>
      </c>
      <c r="E45" s="56">
        <f t="shared" si="9"/>
        <v>0.09244444444444444</v>
      </c>
      <c r="F45" s="56">
        <v>0.09</v>
      </c>
      <c r="G45" s="56">
        <f t="shared" si="9"/>
        <v>0.08533333333333333</v>
      </c>
      <c r="H45" s="56">
        <f t="shared" si="9"/>
        <v>0.06844444444444445</v>
      </c>
      <c r="I45" s="59">
        <v>0.04</v>
      </c>
      <c r="J45" s="57"/>
    </row>
    <row r="46" spans="1:10" s="1" customFormat="1" ht="13.5" customHeight="1">
      <c r="A46" s="1" t="s">
        <v>32</v>
      </c>
      <c r="B46" s="58">
        <f aca="true" t="shared" si="10" ref="B46:H46">B17/$J17</f>
        <v>0.1839080459770115</v>
      </c>
      <c r="C46" s="56">
        <v>0.09</v>
      </c>
      <c r="D46" s="56">
        <v>0.12</v>
      </c>
      <c r="E46" s="56">
        <f t="shared" si="10"/>
        <v>0.09195402298850575</v>
      </c>
      <c r="F46" s="56">
        <v>0.05</v>
      </c>
      <c r="G46" s="56">
        <f t="shared" si="10"/>
        <v>0.11494252873563218</v>
      </c>
      <c r="H46" s="56">
        <f t="shared" si="10"/>
        <v>0.13793103448275862</v>
      </c>
      <c r="I46" s="59">
        <v>0.22</v>
      </c>
      <c r="J46" s="57"/>
    </row>
    <row r="47" spans="1:10" s="1" customFormat="1" ht="13.5" customHeight="1">
      <c r="A47" s="1" t="s">
        <v>52</v>
      </c>
      <c r="B47" s="58">
        <v>0.23</v>
      </c>
      <c r="C47" s="56">
        <f aca="true" t="shared" si="11" ref="C47:I47">C18/$J18</f>
        <v>0.1875</v>
      </c>
      <c r="D47" s="56">
        <f t="shared" si="11"/>
        <v>0.09821428571428571</v>
      </c>
      <c r="E47" s="56">
        <f t="shared" si="11"/>
        <v>0.10714285714285714</v>
      </c>
      <c r="F47" s="56">
        <f t="shared" si="11"/>
        <v>0.10491071428571429</v>
      </c>
      <c r="G47" s="56">
        <f t="shared" si="11"/>
        <v>0.14732142857142858</v>
      </c>
      <c r="H47" s="56">
        <v>0.07</v>
      </c>
      <c r="I47" s="59">
        <f t="shared" si="11"/>
        <v>0.044642857142857144</v>
      </c>
      <c r="J47" s="57"/>
    </row>
    <row r="48" spans="1:10" s="1" customFormat="1" ht="13.5" customHeight="1">
      <c r="A48" s="1" t="s">
        <v>53</v>
      </c>
      <c r="B48" s="58">
        <f aca="true" t="shared" si="12" ref="B48:I48">B19/$J19</f>
        <v>0.15</v>
      </c>
      <c r="C48" s="56">
        <f t="shared" si="12"/>
        <v>0.25</v>
      </c>
      <c r="D48" s="56">
        <f t="shared" si="12"/>
        <v>0.05</v>
      </c>
      <c r="E48" s="56">
        <f t="shared" si="12"/>
        <v>0.2</v>
      </c>
      <c r="F48" s="56">
        <f t="shared" si="12"/>
        <v>0.05</v>
      </c>
      <c r="G48" s="56">
        <f t="shared" si="12"/>
        <v>0.05</v>
      </c>
      <c r="H48" s="56">
        <f t="shared" si="12"/>
        <v>0.15</v>
      </c>
      <c r="I48" s="59">
        <f t="shared" si="12"/>
        <v>0.1</v>
      </c>
      <c r="J48" s="57"/>
    </row>
    <row r="49" spans="1:10" s="1" customFormat="1" ht="13.5" customHeight="1">
      <c r="A49" s="1" t="s">
        <v>60</v>
      </c>
      <c r="B49" s="58">
        <f aca="true" t="shared" si="13" ref="B49:H49">B20/$J20</f>
        <v>0.12149532710280374</v>
      </c>
      <c r="C49" s="56">
        <f t="shared" si="13"/>
        <v>0.06542056074766354</v>
      </c>
      <c r="D49" s="56">
        <v>0.1</v>
      </c>
      <c r="E49" s="56">
        <f t="shared" si="13"/>
        <v>0.028037383177570093</v>
      </c>
      <c r="F49" s="56">
        <v>0.17</v>
      </c>
      <c r="G49" s="56">
        <f t="shared" si="13"/>
        <v>0.102803738317757</v>
      </c>
      <c r="H49" s="56">
        <f t="shared" si="13"/>
        <v>0.22429906542056074</v>
      </c>
      <c r="I49" s="59">
        <v>0.19</v>
      </c>
      <c r="J49" s="57"/>
    </row>
    <row r="50" spans="1:10" s="1" customFormat="1" ht="13.5" customHeight="1">
      <c r="A50" s="1" t="s">
        <v>61</v>
      </c>
      <c r="B50" s="58">
        <v>0.14</v>
      </c>
      <c r="C50" s="56">
        <v>0.07</v>
      </c>
      <c r="D50" s="56">
        <v>0.14</v>
      </c>
      <c r="E50" s="56">
        <v>0</v>
      </c>
      <c r="F50" s="56">
        <v>0.22</v>
      </c>
      <c r="G50" s="56">
        <v>0.07</v>
      </c>
      <c r="H50" s="56">
        <v>0.07</v>
      </c>
      <c r="I50" s="59">
        <v>0.29</v>
      </c>
      <c r="J50" s="57"/>
    </row>
    <row r="51" spans="1:10" s="1" customFormat="1" ht="13.5" customHeight="1">
      <c r="A51" s="1" t="s">
        <v>57</v>
      </c>
      <c r="B51" s="58">
        <f aca="true" t="shared" si="14" ref="B51:H51">B22/$J22</f>
        <v>0.175</v>
      </c>
      <c r="C51" s="56">
        <v>0.1</v>
      </c>
      <c r="D51" s="56">
        <v>0.15</v>
      </c>
      <c r="E51" s="56">
        <f t="shared" si="14"/>
        <v>0.03</v>
      </c>
      <c r="F51" s="56">
        <v>0.12</v>
      </c>
      <c r="G51" s="56">
        <v>0.06</v>
      </c>
      <c r="H51" s="56">
        <f t="shared" si="14"/>
        <v>0.13</v>
      </c>
      <c r="I51" s="59">
        <v>0.24</v>
      </c>
      <c r="J51" s="57"/>
    </row>
    <row r="52" spans="1:10" s="1" customFormat="1" ht="13.5" customHeight="1">
      <c r="A52" s="1" t="s">
        <v>80</v>
      </c>
      <c r="B52" s="58">
        <v>0.71</v>
      </c>
      <c r="C52" s="56">
        <v>0.29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9">
        <v>0</v>
      </c>
      <c r="J52" s="57"/>
    </row>
    <row r="53" spans="1:10" s="1" customFormat="1" ht="13.5" customHeight="1">
      <c r="A53" s="1" t="s">
        <v>81</v>
      </c>
      <c r="B53" s="58">
        <v>0.8</v>
      </c>
      <c r="C53" s="56">
        <v>0.2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9">
        <v>0</v>
      </c>
      <c r="J53" s="57"/>
    </row>
    <row r="54" spans="1:10" s="1" customFormat="1" ht="13.5" customHeight="1">
      <c r="A54" s="100" t="s">
        <v>55</v>
      </c>
      <c r="B54" s="58">
        <v>0.56</v>
      </c>
      <c r="C54" s="56">
        <f aca="true" t="shared" si="15" ref="C54:I54">C25/$J25</f>
        <v>0.2431718061674009</v>
      </c>
      <c r="D54" s="56">
        <f t="shared" si="15"/>
        <v>0.12246696035242291</v>
      </c>
      <c r="E54" s="56">
        <f t="shared" si="15"/>
        <v>0.04757709251101322</v>
      </c>
      <c r="F54" s="56">
        <f t="shared" si="15"/>
        <v>0.01762114537444934</v>
      </c>
      <c r="G54" s="56">
        <f t="shared" si="15"/>
        <v>0.012334801762114538</v>
      </c>
      <c r="H54" s="56">
        <f t="shared" si="15"/>
        <v>0.0026431718061674008</v>
      </c>
      <c r="I54" s="59">
        <f t="shared" si="15"/>
        <v>0</v>
      </c>
      <c r="J54" s="57"/>
    </row>
    <row r="55" spans="1:10" s="1" customFormat="1" ht="13.5" customHeight="1">
      <c r="A55" s="101" t="s">
        <v>56</v>
      </c>
      <c r="B55" s="60">
        <f aca="true" t="shared" si="16" ref="B55:I55">B26/$J26</f>
        <v>0.7391304347826086</v>
      </c>
      <c r="C55" s="61">
        <v>0.13</v>
      </c>
      <c r="D55" s="61">
        <f t="shared" si="16"/>
        <v>0.13043478260869565</v>
      </c>
      <c r="E55" s="61">
        <f t="shared" si="16"/>
        <v>0</v>
      </c>
      <c r="F55" s="61">
        <f t="shared" si="16"/>
        <v>0</v>
      </c>
      <c r="G55" s="61">
        <f t="shared" si="16"/>
        <v>0</v>
      </c>
      <c r="H55" s="61">
        <f t="shared" si="16"/>
        <v>0</v>
      </c>
      <c r="I55" s="62">
        <f t="shared" si="16"/>
        <v>0</v>
      </c>
      <c r="J55" s="57"/>
    </row>
    <row r="56" s="1" customFormat="1" ht="13.5" customHeight="1">
      <c r="B56" s="108"/>
    </row>
    <row r="57" spans="1:10" s="1" customFormat="1" ht="13.5" customHeight="1">
      <c r="A57" s="156" t="s">
        <v>50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0" s="1" customFormat="1" ht="13.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0" s="1" customFormat="1" ht="13.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56"/>
    </row>
    <row r="60" spans="1:10" s="1" customFormat="1" ht="13.5" customHeight="1">
      <c r="A60" s="63" t="s">
        <v>49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2:10" ht="13.5" customHeight="1">
      <c r="B61" s="1"/>
      <c r="C61" s="1"/>
      <c r="D61" s="27" t="s">
        <v>19</v>
      </c>
      <c r="F61" s="1"/>
      <c r="G61" s="1"/>
      <c r="H61" s="1"/>
      <c r="I61" s="1"/>
      <c r="J61" s="1"/>
    </row>
    <row r="62" spans="2:10" ht="13.5" customHeight="1">
      <c r="B62" s="1"/>
      <c r="C62" s="1"/>
      <c r="D62" s="1"/>
      <c r="F62" s="1"/>
      <c r="G62" s="1"/>
      <c r="H62" s="1"/>
      <c r="I62" s="1"/>
      <c r="J62" s="1"/>
    </row>
    <row r="63" spans="2:10" ht="13.5" customHeight="1">
      <c r="B63" s="1"/>
      <c r="C63" s="1"/>
      <c r="D63" s="27" t="s">
        <v>20</v>
      </c>
      <c r="F63" s="1"/>
      <c r="G63" s="1"/>
      <c r="H63" s="1"/>
      <c r="I63" s="1"/>
      <c r="J63" s="1"/>
    </row>
    <row r="64" spans="2:10" ht="13.5" customHeight="1">
      <c r="B64" s="1"/>
      <c r="C64" s="1"/>
      <c r="D64" s="28" t="s">
        <v>82</v>
      </c>
      <c r="F64" s="1"/>
      <c r="G64" s="1"/>
      <c r="H64" s="1"/>
      <c r="I64" s="1"/>
      <c r="J64" s="1"/>
    </row>
    <row r="65" spans="2:10" ht="13.5" customHeight="1" thickBot="1">
      <c r="B65" s="26"/>
      <c r="C65" s="26"/>
      <c r="D65" s="26"/>
      <c r="E65" s="26"/>
      <c r="F65" s="26"/>
      <c r="G65" s="26"/>
      <c r="H65" s="26"/>
      <c r="I65" s="1"/>
      <c r="J65" s="1"/>
    </row>
    <row r="66" spans="1:7" s="2" customFormat="1" ht="13.5" customHeight="1" thickBot="1">
      <c r="A66" s="10"/>
      <c r="B66" s="7" t="s">
        <v>35</v>
      </c>
      <c r="C66" s="8" t="s">
        <v>46</v>
      </c>
      <c r="D66" s="8" t="s">
        <v>47</v>
      </c>
      <c r="E66" s="8" t="s">
        <v>48</v>
      </c>
      <c r="F66" s="8" t="s">
        <v>42</v>
      </c>
      <c r="G66" s="9" t="s">
        <v>3</v>
      </c>
    </row>
    <row r="67" spans="1:7" s="1" customFormat="1" ht="13.5" customHeight="1">
      <c r="A67" s="1" t="s">
        <v>2</v>
      </c>
      <c r="B67" s="38">
        <f aca="true" t="shared" si="17" ref="B67:B79">B8</f>
        <v>27</v>
      </c>
      <c r="C67" s="39">
        <f aca="true" t="shared" si="18" ref="C67:C79">SUM(C8:D8)</f>
        <v>9</v>
      </c>
      <c r="D67" s="39">
        <f aca="true" t="shared" si="19" ref="D67:D79">SUM(E8:F8)</f>
        <v>0</v>
      </c>
      <c r="E67" s="39">
        <f aca="true" t="shared" si="20" ref="E67:E79">SUM(G8:H8)</f>
        <v>0</v>
      </c>
      <c r="F67" s="39">
        <f aca="true" t="shared" si="21" ref="F67:F79">I8</f>
        <v>0</v>
      </c>
      <c r="G67" s="40">
        <f>SUM(B67:F67)</f>
        <v>36</v>
      </c>
    </row>
    <row r="68" spans="1:7" s="1" customFormat="1" ht="13.5" customHeight="1">
      <c r="A68" s="1" t="s">
        <v>18</v>
      </c>
      <c r="B68" s="38">
        <f t="shared" si="17"/>
        <v>334</v>
      </c>
      <c r="C68" s="39">
        <f t="shared" si="18"/>
        <v>347</v>
      </c>
      <c r="D68" s="39">
        <f t="shared" si="19"/>
        <v>11</v>
      </c>
      <c r="E68" s="39">
        <f t="shared" si="20"/>
        <v>1</v>
      </c>
      <c r="F68" s="39">
        <f t="shared" si="21"/>
        <v>10</v>
      </c>
      <c r="G68" s="40">
        <f aca="true" t="shared" si="22" ref="G68:G84">SUM(B68:F68)</f>
        <v>703</v>
      </c>
    </row>
    <row r="69" spans="1:7" s="1" customFormat="1" ht="13.5" customHeight="1">
      <c r="A69" s="1" t="s">
        <v>62</v>
      </c>
      <c r="B69" s="38">
        <f t="shared" si="17"/>
        <v>245</v>
      </c>
      <c r="C69" s="39">
        <f t="shared" si="18"/>
        <v>21</v>
      </c>
      <c r="D69" s="39">
        <f t="shared" si="19"/>
        <v>5</v>
      </c>
      <c r="E69" s="39">
        <f t="shared" si="20"/>
        <v>1</v>
      </c>
      <c r="F69" s="39">
        <f t="shared" si="21"/>
        <v>0</v>
      </c>
      <c r="G69" s="40">
        <f t="shared" si="22"/>
        <v>272</v>
      </c>
    </row>
    <row r="70" spans="1:7" s="1" customFormat="1" ht="13.5" customHeight="1">
      <c r="A70" s="1" t="s">
        <v>59</v>
      </c>
      <c r="B70" s="38">
        <f t="shared" si="17"/>
        <v>12</v>
      </c>
      <c r="C70" s="39">
        <f t="shared" si="18"/>
        <v>1</v>
      </c>
      <c r="D70" s="39">
        <f t="shared" si="19"/>
        <v>0</v>
      </c>
      <c r="E70" s="39">
        <f t="shared" si="20"/>
        <v>0</v>
      </c>
      <c r="F70" s="39">
        <f t="shared" si="21"/>
        <v>0</v>
      </c>
      <c r="G70" s="40">
        <f>SUM(B70:F70)</f>
        <v>13</v>
      </c>
    </row>
    <row r="71" spans="1:7" s="1" customFormat="1" ht="13.5" customHeight="1">
      <c r="A71" s="1" t="s">
        <v>16</v>
      </c>
      <c r="B71" s="38">
        <f t="shared" si="17"/>
        <v>979</v>
      </c>
      <c r="C71" s="39">
        <f t="shared" si="18"/>
        <v>1235</v>
      </c>
      <c r="D71" s="39">
        <f t="shared" si="19"/>
        <v>918</v>
      </c>
      <c r="E71" s="39">
        <f t="shared" si="20"/>
        <v>869</v>
      </c>
      <c r="F71" s="39">
        <f t="shared" si="21"/>
        <v>732</v>
      </c>
      <c r="G71" s="40">
        <f t="shared" si="22"/>
        <v>4733</v>
      </c>
    </row>
    <row r="72" spans="1:7" s="1" customFormat="1" ht="13.5" customHeight="1">
      <c r="A72" s="1" t="s">
        <v>34</v>
      </c>
      <c r="B72" s="38">
        <f t="shared" si="17"/>
        <v>93</v>
      </c>
      <c r="C72" s="39">
        <f t="shared" si="18"/>
        <v>81</v>
      </c>
      <c r="D72" s="39">
        <f t="shared" si="19"/>
        <v>100</v>
      </c>
      <c r="E72" s="39">
        <f t="shared" si="20"/>
        <v>110</v>
      </c>
      <c r="F72" s="39">
        <f t="shared" si="21"/>
        <v>175</v>
      </c>
      <c r="G72" s="40">
        <f t="shared" si="22"/>
        <v>559</v>
      </c>
    </row>
    <row r="73" spans="1:7" s="1" customFormat="1" ht="13.5" customHeight="1">
      <c r="A73" s="1" t="s">
        <v>31</v>
      </c>
      <c r="B73" s="38">
        <f t="shared" si="17"/>
        <v>345</v>
      </c>
      <c r="C73" s="39">
        <f t="shared" si="18"/>
        <v>474</v>
      </c>
      <c r="D73" s="39">
        <f t="shared" si="19"/>
        <v>193</v>
      </c>
      <c r="E73" s="39">
        <f t="shared" si="20"/>
        <v>150</v>
      </c>
      <c r="F73" s="39">
        <f t="shared" si="21"/>
        <v>13</v>
      </c>
      <c r="G73" s="40">
        <f t="shared" si="22"/>
        <v>1175</v>
      </c>
    </row>
    <row r="74" spans="1:7" s="1" customFormat="1" ht="13.5" customHeight="1">
      <c r="A74" s="1" t="s">
        <v>33</v>
      </c>
      <c r="B74" s="38">
        <f t="shared" si="17"/>
        <v>20</v>
      </c>
      <c r="C74" s="39">
        <f t="shared" si="18"/>
        <v>14</v>
      </c>
      <c r="D74" s="39">
        <f t="shared" si="19"/>
        <v>11</v>
      </c>
      <c r="E74" s="39">
        <f t="shared" si="20"/>
        <v>10</v>
      </c>
      <c r="F74" s="39">
        <f t="shared" si="21"/>
        <v>2</v>
      </c>
      <c r="G74" s="40">
        <f t="shared" si="22"/>
        <v>57</v>
      </c>
    </row>
    <row r="75" spans="1:7" s="1" customFormat="1" ht="13.5" customHeight="1">
      <c r="A75" s="1" t="s">
        <v>17</v>
      </c>
      <c r="B75" s="38">
        <f t="shared" si="17"/>
        <v>308</v>
      </c>
      <c r="C75" s="39">
        <f t="shared" si="18"/>
        <v>390</v>
      </c>
      <c r="D75" s="39">
        <f t="shared" si="19"/>
        <v>211</v>
      </c>
      <c r="E75" s="39">
        <f t="shared" si="20"/>
        <v>173</v>
      </c>
      <c r="F75" s="39">
        <f t="shared" si="21"/>
        <v>43</v>
      </c>
      <c r="G75" s="40">
        <f t="shared" si="22"/>
        <v>1125</v>
      </c>
    </row>
    <row r="76" spans="1:7" s="1" customFormat="1" ht="13.5" customHeight="1">
      <c r="A76" s="1" t="s">
        <v>32</v>
      </c>
      <c r="B76" s="38">
        <f t="shared" si="17"/>
        <v>16</v>
      </c>
      <c r="C76" s="39">
        <f t="shared" si="18"/>
        <v>18</v>
      </c>
      <c r="D76" s="39">
        <f t="shared" si="19"/>
        <v>12</v>
      </c>
      <c r="E76" s="39">
        <f t="shared" si="20"/>
        <v>22</v>
      </c>
      <c r="F76" s="39">
        <f t="shared" si="21"/>
        <v>19</v>
      </c>
      <c r="G76" s="40">
        <f t="shared" si="22"/>
        <v>87</v>
      </c>
    </row>
    <row r="77" spans="1:7" s="1" customFormat="1" ht="13.5" customHeight="1">
      <c r="A77" s="1" t="s">
        <v>52</v>
      </c>
      <c r="B77" s="38">
        <f t="shared" si="17"/>
        <v>106</v>
      </c>
      <c r="C77" s="39">
        <f t="shared" si="18"/>
        <v>128</v>
      </c>
      <c r="D77" s="39">
        <f t="shared" si="19"/>
        <v>95</v>
      </c>
      <c r="E77" s="39">
        <f t="shared" si="20"/>
        <v>99</v>
      </c>
      <c r="F77" s="39">
        <f t="shared" si="21"/>
        <v>20</v>
      </c>
      <c r="G77" s="40">
        <f t="shared" si="22"/>
        <v>448</v>
      </c>
    </row>
    <row r="78" spans="1:7" s="1" customFormat="1" ht="13.5" customHeight="1">
      <c r="A78" s="1" t="s">
        <v>53</v>
      </c>
      <c r="B78" s="38">
        <f t="shared" si="17"/>
        <v>3</v>
      </c>
      <c r="C78" s="39">
        <f t="shared" si="18"/>
        <v>6</v>
      </c>
      <c r="D78" s="39">
        <f t="shared" si="19"/>
        <v>5</v>
      </c>
      <c r="E78" s="39">
        <f t="shared" si="20"/>
        <v>4</v>
      </c>
      <c r="F78" s="39">
        <f t="shared" si="21"/>
        <v>2</v>
      </c>
      <c r="G78" s="40">
        <f>SUM(B78:F78)</f>
        <v>20</v>
      </c>
    </row>
    <row r="79" spans="1:7" s="1" customFormat="1" ht="13.5" customHeight="1">
      <c r="A79" s="1" t="s">
        <v>60</v>
      </c>
      <c r="B79" s="38">
        <f t="shared" si="17"/>
        <v>13</v>
      </c>
      <c r="C79" s="39">
        <f t="shared" si="18"/>
        <v>18</v>
      </c>
      <c r="D79" s="39">
        <f t="shared" si="19"/>
        <v>21</v>
      </c>
      <c r="E79" s="39">
        <f t="shared" si="20"/>
        <v>35</v>
      </c>
      <c r="F79" s="39">
        <f t="shared" si="21"/>
        <v>20</v>
      </c>
      <c r="G79" s="40">
        <f t="shared" si="22"/>
        <v>107</v>
      </c>
    </row>
    <row r="80" spans="1:7" s="1" customFormat="1" ht="13.5" customHeight="1">
      <c r="A80" s="1" t="s">
        <v>61</v>
      </c>
      <c r="B80" s="38">
        <v>2</v>
      </c>
      <c r="C80" s="39">
        <v>3</v>
      </c>
      <c r="D80" s="39">
        <v>3</v>
      </c>
      <c r="E80" s="39">
        <v>2</v>
      </c>
      <c r="F80" s="39">
        <v>4</v>
      </c>
      <c r="G80" s="40">
        <v>14</v>
      </c>
    </row>
    <row r="81" spans="1:7" s="1" customFormat="1" ht="13.5" customHeight="1">
      <c r="A81" s="1" t="s">
        <v>57</v>
      </c>
      <c r="B81" s="38">
        <f>B22</f>
        <v>35</v>
      </c>
      <c r="C81" s="39">
        <f>SUM(C22:D22)</f>
        <v>50</v>
      </c>
      <c r="D81" s="39">
        <f>SUM(E22:F22)</f>
        <v>30</v>
      </c>
      <c r="E81" s="39">
        <f>SUM(G22:H22)</f>
        <v>37</v>
      </c>
      <c r="F81" s="39">
        <f>I22</f>
        <v>48</v>
      </c>
      <c r="G81" s="40">
        <f t="shared" si="22"/>
        <v>200</v>
      </c>
    </row>
    <row r="82" spans="1:7" s="1" customFormat="1" ht="13.5" customHeight="1">
      <c r="A82" s="1" t="s">
        <v>80</v>
      </c>
      <c r="B82" s="38">
        <v>217</v>
      </c>
      <c r="C82" s="39">
        <v>92</v>
      </c>
      <c r="D82" s="39">
        <v>0</v>
      </c>
      <c r="E82" s="39">
        <v>0</v>
      </c>
      <c r="F82" s="39">
        <v>0</v>
      </c>
      <c r="G82" s="40">
        <v>309</v>
      </c>
    </row>
    <row r="83" spans="1:7" s="1" customFormat="1" ht="13.5" customHeight="1">
      <c r="A83" s="1" t="s">
        <v>81</v>
      </c>
      <c r="B83" s="38">
        <v>7</v>
      </c>
      <c r="C83" s="39">
        <v>1</v>
      </c>
      <c r="D83" s="39">
        <v>0</v>
      </c>
      <c r="E83" s="39">
        <v>0</v>
      </c>
      <c r="F83" s="39">
        <v>0</v>
      </c>
      <c r="G83" s="40">
        <v>8</v>
      </c>
    </row>
    <row r="84" spans="1:7" s="1" customFormat="1" ht="13.5" customHeight="1">
      <c r="A84" s="1" t="s">
        <v>55</v>
      </c>
      <c r="B84" s="38">
        <f>B25</f>
        <v>629</v>
      </c>
      <c r="C84" s="39">
        <f>SUM(C25:D25)</f>
        <v>415</v>
      </c>
      <c r="D84" s="39">
        <f>SUM(E25:F25)</f>
        <v>74</v>
      </c>
      <c r="E84" s="39">
        <f>SUM(G25:H25)</f>
        <v>17</v>
      </c>
      <c r="F84" s="39">
        <f>I25</f>
        <v>0</v>
      </c>
      <c r="G84" s="40">
        <f t="shared" si="22"/>
        <v>1135</v>
      </c>
    </row>
    <row r="85" spans="1:7" s="1" customFormat="1" ht="13.5" customHeight="1" thickBot="1">
      <c r="A85" s="1" t="s">
        <v>56</v>
      </c>
      <c r="B85" s="38">
        <f>B26</f>
        <v>17</v>
      </c>
      <c r="C85" s="39">
        <f>SUM(C26:D26)</f>
        <v>6</v>
      </c>
      <c r="D85" s="39">
        <f>SUM(E26:F26)</f>
        <v>0</v>
      </c>
      <c r="E85" s="39">
        <f>SUM(G26:H26)</f>
        <v>0</v>
      </c>
      <c r="F85" s="39">
        <f>I26</f>
        <v>0</v>
      </c>
      <c r="G85" s="40">
        <f>SUM(B85:F85)</f>
        <v>23</v>
      </c>
    </row>
    <row r="86" spans="1:7" s="1" customFormat="1" ht="13.5" customHeight="1">
      <c r="A86" s="44" t="s">
        <v>21</v>
      </c>
      <c r="B86" s="45">
        <f>SUM(B67:B85)</f>
        <v>3408</v>
      </c>
      <c r="C86" s="45">
        <f>SUM(C67:C85)</f>
        <v>3309</v>
      </c>
      <c r="D86" s="45">
        <f>SUM(D67:D85)</f>
        <v>1689</v>
      </c>
      <c r="E86" s="45">
        <f>SUM(E67:E85)</f>
        <v>1530</v>
      </c>
      <c r="F86" s="45">
        <f>SUM(F67:F85)</f>
        <v>1088</v>
      </c>
      <c r="G86" s="46">
        <v>11024</v>
      </c>
    </row>
    <row r="87" spans="1:8" s="1" customFormat="1" ht="13.5" customHeight="1" thickBot="1">
      <c r="A87" s="47"/>
      <c r="B87" s="48">
        <v>0.31</v>
      </c>
      <c r="C87" s="48">
        <v>0.3</v>
      </c>
      <c r="D87" s="48">
        <f>D86/$G86</f>
        <v>0.153211175616836</v>
      </c>
      <c r="E87" s="48">
        <v>0.14</v>
      </c>
      <c r="F87" s="48">
        <f>F86/$G86</f>
        <v>0.09869375907111756</v>
      </c>
      <c r="G87" s="50"/>
      <c r="H87" s="108"/>
    </row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</sheetData>
  <sheetProtection/>
  <mergeCells count="1">
    <mergeCell ref="A57:J59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9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Mizzi</dc:creator>
  <cp:keywords/>
  <dc:description/>
  <cp:lastModifiedBy>Government of Malta</cp:lastModifiedBy>
  <cp:lastPrinted>2011-07-18T08:00:50Z</cp:lastPrinted>
  <dcterms:created xsi:type="dcterms:W3CDTF">2002-01-16T10:40:31Z</dcterms:created>
  <dcterms:modified xsi:type="dcterms:W3CDTF">2011-11-23T08:57:55Z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2011.00000000000</vt:lpwstr>
  </property>
  <property fmtid="{D5CDD505-2E9C-101B-9397-08002B2CF9AE}" pid="4" name="PublishedDa">
    <vt:lpwstr>2012-01-17T00:00:00Z</vt:lpwstr>
  </property>
  <property fmtid="{D5CDD505-2E9C-101B-9397-08002B2CF9AE}" pid="5" name="ReportTy">
    <vt:lpwstr>Age Analysis</vt:lpwstr>
  </property>
</Properties>
</file>