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3"/>
  </bookViews>
  <sheets>
    <sheet name="Appelli" sheetId="1" r:id="rId1"/>
    <sheet name="PA" sheetId="2" r:id="rId2"/>
    <sheet name="Mag-SCT" sheetId="3" r:id="rId3"/>
    <sheet name="Boards" sheetId="4" r:id="rId4"/>
    <sheet name="Tribunal" sheetId="5" r:id="rId5"/>
    <sheet name="Analysis" sheetId="6" r:id="rId6"/>
  </sheets>
  <definedNames/>
  <calcPr fullCalcOnLoad="1"/>
</workbook>
</file>

<file path=xl/sharedStrings.xml><?xml version="1.0" encoding="utf-8"?>
<sst xmlns="http://schemas.openxmlformats.org/spreadsheetml/2006/main" count="303" uniqueCount="86">
  <si>
    <t>G. Caruana Demajo</t>
  </si>
  <si>
    <t>Qorti Kostituzzjonali</t>
  </si>
  <si>
    <t>Total</t>
  </si>
  <si>
    <t>Qorti Appelli Civili (Inferjuri)</t>
  </si>
  <si>
    <t>Total Malta</t>
  </si>
  <si>
    <t>Total Qorti</t>
  </si>
  <si>
    <t>G. Camilleri</t>
  </si>
  <si>
    <t>J.R. Micallef</t>
  </si>
  <si>
    <t>P. Coppini</t>
  </si>
  <si>
    <t>Qorti Civili, Prim Awla</t>
  </si>
  <si>
    <t>Total Ghawdex</t>
  </si>
  <si>
    <t>Qorti tal-Magistrati, Civili</t>
  </si>
  <si>
    <t>Bord li Jikkontrolla l-Kera</t>
  </si>
  <si>
    <t>Qorti Civili, Prim Awla (Malta)</t>
  </si>
  <si>
    <t>Qorti tal-Magistrati, Civili (Malta)</t>
  </si>
  <si>
    <t>Qorti Appelli Civili (Superjuri)</t>
  </si>
  <si>
    <t>QRATI  CIVILI</t>
  </si>
  <si>
    <t>Totali</t>
  </si>
  <si>
    <t>L. Farrugia Sacco</t>
  </si>
  <si>
    <t>N. Cuschieri</t>
  </si>
  <si>
    <t>T. Mallia</t>
  </si>
  <si>
    <t>J. Azzopardi</t>
  </si>
  <si>
    <t>Mhux Assenjati</t>
  </si>
  <si>
    <t>Qorti Civili, Familja</t>
  </si>
  <si>
    <t>A. Lofaro</t>
  </si>
  <si>
    <t>G. Grixti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</si>
  <si>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</si>
  <si>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</si>
  <si>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</si>
  <si>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</si>
  <si>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</si>
  <si>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</si>
  <si>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</si>
  <si>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</si>
  <si>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</si>
  <si>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</si>
  <si>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</si>
  <si>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</si>
  <si>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</si>
  <si>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</si>
  <si>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</si>
  <si>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</si>
  <si>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</si>
  <si>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</si>
  <si>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</si>
  <si>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</si>
  <si>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</si>
  <si>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</si>
  <si>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</si>
  <si>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</si>
  <si>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Tribunal ghal Talbiet Zghar (Malta)</t>
  </si>
  <si>
    <t>Tribunal ghal Talbiet Zghar (Ghawdex)</t>
  </si>
  <si>
    <t>Bord dwar l-Arbitragg ta' l-Artijiet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</si>
  <si>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</si>
  <si>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</si>
  <si>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</si>
  <si>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</si>
  <si>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</si>
  <si>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</si>
  <si>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A. Ellul</t>
  </si>
  <si>
    <t>C. Scerri Herrera</t>
  </si>
  <si>
    <t>J. Z. Mckeon</t>
  </si>
  <si>
    <t>Tribunal Amministrattiva</t>
  </si>
  <si>
    <t>M. Chetcuti</t>
  </si>
  <si>
    <t>G. Vella</t>
  </si>
  <si>
    <t>G. Bezzina</t>
  </si>
  <si>
    <t>K. Psaila Savona</t>
  </si>
  <si>
    <t>Y. Micallef Stafrace</t>
  </si>
  <si>
    <t>Tribunal Amministrattiv (Malta)</t>
  </si>
  <si>
    <t>Tribunal Amministrattiv (Ghawdex)</t>
  </si>
  <si>
    <t>J. Demicoli</t>
  </si>
  <si>
    <t>F. Depasquale</t>
  </si>
  <si>
    <t>D. Clarke</t>
  </si>
  <si>
    <t>D. Mifsud Attard</t>
  </si>
  <si>
    <t>K. Mompalao</t>
  </si>
  <si>
    <t>S. Meli</t>
  </si>
  <si>
    <t>N. Camilleri</t>
  </si>
  <si>
    <t>R. Mangion</t>
  </si>
  <si>
    <t>J. Padovani Grima</t>
  </si>
  <si>
    <t>N. H. Vella</t>
  </si>
  <si>
    <t>Eta' ta' Kawzi Pendenti</t>
  </si>
  <si>
    <t>L. Schembri Orland</t>
  </si>
  <si>
    <t>M. Farrugia</t>
  </si>
  <si>
    <t>V. Galea</t>
  </si>
  <si>
    <t>30 ta' Settembru 2013</t>
  </si>
  <si>
    <t xml:space="preserve">C. Galea 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</si>
</sst>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  <numFmt numFmtId="179" formatCode="0.000%"/>
    <numFmt numFmtId="180" formatCode="0.0%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2" fontId="2" fillId="33" borderId="11" xfId="0" applyNumberFormat="1" applyFont="1" applyFill="1" applyBorder="1" applyAlignment="1">
      <alignment horizontal="center" vertical="center"/>
    </xf>
    <xf numFmtId="12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2" fontId="2" fillId="33" borderId="19" xfId="0" applyNumberFormat="1" applyFont="1" applyFill="1" applyBorder="1" applyAlignment="1">
      <alignment horizontal="center" vertical="center"/>
    </xf>
    <xf numFmtId="12" fontId="2" fillId="33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9" fontId="2" fillId="33" borderId="23" xfId="0" applyNumberFormat="1" applyFont="1" applyFill="1" applyBorder="1" applyAlignment="1">
      <alignment horizontal="center" vertical="center"/>
    </xf>
    <xf numFmtId="9" fontId="2" fillId="33" borderId="13" xfId="0" applyNumberFormat="1" applyFont="1" applyFill="1" applyBorder="1" applyAlignment="1">
      <alignment horizontal="center" vertical="center"/>
    </xf>
    <xf numFmtId="9" fontId="2" fillId="33" borderId="24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1" fontId="1" fillId="34" borderId="19" xfId="0" applyNumberFormat="1" applyFont="1" applyFill="1" applyBorder="1" applyAlignment="1">
      <alignment horizontal="center"/>
    </xf>
    <xf numFmtId="1" fontId="1" fillId="34" borderId="2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9" fontId="1" fillId="34" borderId="13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35" borderId="0" xfId="0" applyFont="1" applyFill="1" applyBorder="1" applyAlignment="1">
      <alignment/>
    </xf>
    <xf numFmtId="9" fontId="1" fillId="35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35" borderId="21" xfId="0" applyNumberFormat="1" applyFont="1" applyFill="1" applyBorder="1" applyAlignment="1">
      <alignment horizontal="center"/>
    </xf>
    <xf numFmtId="9" fontId="1" fillId="35" borderId="22" xfId="0" applyNumberFormat="1" applyFont="1" applyFill="1" applyBorder="1" applyAlignment="1">
      <alignment horizontal="center"/>
    </xf>
    <xf numFmtId="9" fontId="1" fillId="35" borderId="25" xfId="0" applyNumberFormat="1" applyFont="1" applyFill="1" applyBorder="1" applyAlignment="1">
      <alignment horizontal="center"/>
    </xf>
    <xf numFmtId="9" fontId="1" fillId="35" borderId="26" xfId="0" applyNumberFormat="1" applyFont="1" applyFill="1" applyBorder="1" applyAlignment="1">
      <alignment horizontal="center"/>
    </xf>
    <xf numFmtId="9" fontId="1" fillId="35" borderId="2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9" fontId="3" fillId="34" borderId="31" xfId="0" applyNumberFormat="1" applyFont="1" applyFill="1" applyBorder="1" applyAlignment="1">
      <alignment horizontal="center"/>
    </xf>
    <xf numFmtId="9" fontId="3" fillId="34" borderId="15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26" xfId="0" applyFont="1" applyBorder="1" applyAlignment="1">
      <alignment horizontal="right" vertical="center"/>
    </xf>
    <xf numFmtId="9" fontId="3" fillId="0" borderId="3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4" fillId="34" borderId="26" xfId="0" applyFont="1" applyFill="1" applyBorder="1" applyAlignment="1">
      <alignment horizontal="right" vertical="center"/>
    </xf>
    <xf numFmtId="9" fontId="3" fillId="0" borderId="33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9" fontId="3" fillId="0" borderId="35" xfId="0" applyNumberFormat="1" applyFont="1" applyFill="1" applyBorder="1" applyAlignment="1">
      <alignment horizontal="center" vertical="top"/>
    </xf>
    <xf numFmtId="9" fontId="3" fillId="0" borderId="33" xfId="0" applyNumberFormat="1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center"/>
    </xf>
    <xf numFmtId="9" fontId="3" fillId="34" borderId="36" xfId="0" applyNumberFormat="1" applyFont="1" applyFill="1" applyBorder="1" applyAlignment="1">
      <alignment horizontal="center"/>
    </xf>
    <xf numFmtId="9" fontId="3" fillId="34" borderId="29" xfId="0" applyNumberFormat="1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9" fontId="3" fillId="0" borderId="30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9" fontId="3" fillId="0" borderId="0" xfId="0" applyNumberFormat="1" applyFont="1" applyAlignment="1">
      <alignment/>
    </xf>
    <xf numFmtId="9" fontId="3" fillId="0" borderId="14" xfId="0" applyNumberFormat="1" applyFont="1" applyFill="1" applyBorder="1" applyAlignment="1">
      <alignment horizontal="center" vertical="top"/>
    </xf>
    <xf numFmtId="0" fontId="9" fillId="0" borderId="19" xfId="0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9" fontId="1" fillId="35" borderId="38" xfId="0" applyNumberFormat="1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top"/>
    </xf>
    <xf numFmtId="9" fontId="3" fillId="0" borderId="2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41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12" fontId="2" fillId="33" borderId="44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9" fontId="3" fillId="0" borderId="19" xfId="0" applyNumberFormat="1" applyFont="1" applyFill="1" applyBorder="1" applyAlignment="1">
      <alignment horizontal="center" vertical="top"/>
    </xf>
    <xf numFmtId="9" fontId="3" fillId="0" borderId="23" xfId="0" applyNumberFormat="1" applyFont="1" applyFill="1" applyBorder="1" applyAlignment="1">
      <alignment horizontal="center" vertical="top"/>
    </xf>
    <xf numFmtId="9" fontId="3" fillId="0" borderId="13" xfId="0" applyNumberFormat="1" applyFont="1" applyFill="1" applyBorder="1" applyAlignment="1">
      <alignment horizontal="center" vertical="top"/>
    </xf>
    <xf numFmtId="9" fontId="3" fillId="0" borderId="24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9" fontId="3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2" fontId="2" fillId="33" borderId="3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9" fontId="3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" fillId="34" borderId="4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10" fontId="3" fillId="34" borderId="17" xfId="0" applyNumberFormat="1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9" fontId="3" fillId="34" borderId="24" xfId="0" applyNumberFormat="1" applyFont="1" applyFill="1" applyBorder="1" applyAlignment="1">
      <alignment horizontal="center"/>
    </xf>
    <xf numFmtId="9" fontId="3" fillId="34" borderId="4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/>
    </xf>
    <xf numFmtId="9" fontId="3" fillId="0" borderId="48" xfId="0" applyNumberFormat="1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34" borderId="28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 vertical="top"/>
    </xf>
    <xf numFmtId="0" fontId="1" fillId="34" borderId="4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44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center"/>
    </xf>
    <xf numFmtId="12" fontId="2" fillId="33" borderId="16" xfId="0" applyNumberFormat="1" applyFont="1" applyFill="1" applyBorder="1" applyAlignment="1">
      <alignment horizontal="center" vertical="center"/>
    </xf>
    <xf numFmtId="0" fontId="1" fillId="34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352425</xdr:colOff>
      <xdr:row>4</xdr:row>
      <xdr:rowOff>142875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28</xdr:row>
      <xdr:rowOff>0</xdr:rowOff>
    </xdr:from>
    <xdr:to>
      <xdr:col>6</xdr:col>
      <xdr:colOff>666750</xdr:colOff>
      <xdr:row>28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14675" y="4800600"/>
          <a:ext cx="3505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ANALYSIS - AVERAGES COMPARISON</a:t>
          </a:r>
        </a:p>
      </xdr:txBody>
    </xdr:sp>
    <xdr:clientData/>
  </xdr:twoCellAnchor>
  <xdr:twoCellAnchor editAs="oneCell">
    <xdr:from>
      <xdr:col>0</xdr:col>
      <xdr:colOff>0</xdr:colOff>
      <xdr:row>60</xdr:row>
      <xdr:rowOff>47625</xdr:rowOff>
    </xdr:from>
    <xdr:to>
      <xdr:col>0</xdr:col>
      <xdr:colOff>1676400</xdr:colOff>
      <xdr:row>64</xdr:row>
      <xdr:rowOff>66675</xdr:rowOff>
    </xdr:to>
    <xdr:pic>
      <xdr:nvPicPr>
        <xdr:cNvPr id="2" name="Picture 8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3" name="Picture 9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0</xdr:col>
      <xdr:colOff>2066925</xdr:colOff>
      <xdr:row>33</xdr:row>
      <xdr:rowOff>152400</xdr:rowOff>
    </xdr:to>
    <xdr:pic>
      <xdr:nvPicPr>
        <xdr:cNvPr id="4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35.7109375" style="1" customWidth="1"/>
    <col min="2" max="9" width="10.7109375" style="22" customWidth="1"/>
    <col min="10" max="10" width="12.8515625" style="22" customWidth="1"/>
  </cols>
  <sheetData>
    <row r="1" ht="13.5" customHeight="1">
      <c r="E1" s="23" t="s">
        <v>16</v>
      </c>
    </row>
    <row r="2" ht="13.5" customHeight="1"/>
    <row r="3" ht="13.5" customHeight="1">
      <c r="E3" s="23" t="s">
        <v>80</v>
      </c>
    </row>
    <row r="4" ht="13.5" customHeight="1">
      <c r="E4" s="24" t="s">
        <v>84</v>
      </c>
    </row>
    <row r="5" ht="13.5" customHeight="1"/>
    <row r="6" ht="13.5" customHeight="1" thickBot="1"/>
    <row r="7" spans="1:10" s="2" customFormat="1" ht="13.5" customHeight="1" thickBot="1">
      <c r="A7" s="66" t="s">
        <v>1</v>
      </c>
      <c r="B7" s="27" t="s">
        <v>30</v>
      </c>
      <c r="C7" s="28" t="s">
        <v>31</v>
      </c>
      <c r="D7" s="28" t="s">
        <v>32</v>
      </c>
      <c r="E7" s="28" t="s">
        <v>33</v>
      </c>
      <c r="F7" s="28" t="s">
        <v>34</v>
      </c>
      <c r="G7" s="28" t="s">
        <v>35</v>
      </c>
      <c r="H7" s="28" t="s">
        <v>36</v>
      </c>
      <c r="I7" s="29" t="s">
        <v>37</v>
      </c>
      <c r="J7" s="29" t="s">
        <v>2</v>
      </c>
    </row>
    <row r="8" spans="1:10" s="4" customFormat="1" ht="10.5" customHeight="1">
      <c r="A8" s="11"/>
      <c r="B8" s="129">
        <v>32</v>
      </c>
      <c r="C8" s="130">
        <v>6</v>
      </c>
      <c r="D8" s="130">
        <v>1</v>
      </c>
      <c r="E8" s="130">
        <v>0</v>
      </c>
      <c r="F8" s="130">
        <v>1</v>
      </c>
      <c r="G8" s="130">
        <v>0</v>
      </c>
      <c r="H8" s="130">
        <v>0</v>
      </c>
      <c r="I8" s="150">
        <v>0</v>
      </c>
      <c r="J8" s="74">
        <f>SUM(B8:I8)</f>
        <v>40</v>
      </c>
    </row>
    <row r="9" spans="1:11" s="5" customFormat="1" ht="10.5" customHeight="1" thickBot="1">
      <c r="A9" s="13"/>
      <c r="B9" s="108">
        <f>B8/$J8</f>
        <v>0.8</v>
      </c>
      <c r="C9" s="109">
        <f>C8/$J8</f>
        <v>0.15</v>
      </c>
      <c r="D9" s="109">
        <f aca="true" t="shared" si="0" ref="D9:I9">D8/$J8</f>
        <v>0.025</v>
      </c>
      <c r="E9" s="109">
        <f t="shared" si="0"/>
        <v>0</v>
      </c>
      <c r="F9" s="109">
        <f t="shared" si="0"/>
        <v>0.025</v>
      </c>
      <c r="G9" s="109">
        <f t="shared" si="0"/>
        <v>0</v>
      </c>
      <c r="H9" s="109">
        <f t="shared" si="0"/>
        <v>0</v>
      </c>
      <c r="I9" s="148">
        <f t="shared" si="0"/>
        <v>0</v>
      </c>
      <c r="J9" s="144"/>
      <c r="K9" s="85"/>
    </row>
    <row r="10" spans="1:10" s="12" customFormat="1" ht="13.5" customHeight="1" thickBot="1">
      <c r="A10" s="3"/>
      <c r="B10" s="136"/>
      <c r="C10" s="137"/>
      <c r="D10" s="137"/>
      <c r="E10" s="137"/>
      <c r="F10" s="137"/>
      <c r="G10" s="137"/>
      <c r="H10" s="137"/>
      <c r="I10" s="145"/>
      <c r="J10" s="152"/>
    </row>
    <row r="11" spans="1:10" s="2" customFormat="1" ht="13.5" customHeight="1" thickBot="1">
      <c r="A11" s="66" t="s">
        <v>15</v>
      </c>
      <c r="B11" s="7" t="s">
        <v>30</v>
      </c>
      <c r="C11" s="8" t="s">
        <v>31</v>
      </c>
      <c r="D11" s="8" t="s">
        <v>32</v>
      </c>
      <c r="E11" s="8" t="s">
        <v>33</v>
      </c>
      <c r="F11" s="8" t="s">
        <v>34</v>
      </c>
      <c r="G11" s="8" t="s">
        <v>38</v>
      </c>
      <c r="H11" s="8" t="s">
        <v>36</v>
      </c>
      <c r="I11" s="9" t="s">
        <v>37</v>
      </c>
      <c r="J11" s="146" t="s">
        <v>2</v>
      </c>
    </row>
    <row r="12" spans="1:10" s="4" customFormat="1" ht="10.5" customHeight="1">
      <c r="A12" s="11"/>
      <c r="B12" s="129">
        <v>390</v>
      </c>
      <c r="C12" s="130">
        <v>301</v>
      </c>
      <c r="D12" s="130">
        <v>224</v>
      </c>
      <c r="E12" s="130">
        <v>115</v>
      </c>
      <c r="F12" s="130">
        <v>10</v>
      </c>
      <c r="G12" s="130">
        <v>2</v>
      </c>
      <c r="H12" s="130">
        <v>0</v>
      </c>
      <c r="I12" s="150">
        <v>8</v>
      </c>
      <c r="J12" s="25">
        <f>SUM(B12:I12)</f>
        <v>1050</v>
      </c>
    </row>
    <row r="13" spans="1:11" s="6" customFormat="1" ht="10.5" customHeight="1" thickBot="1">
      <c r="A13" s="67"/>
      <c r="B13" s="108">
        <f>B12/$J12</f>
        <v>0.37142857142857144</v>
      </c>
      <c r="C13" s="109">
        <f aca="true" t="shared" si="1" ref="B13:I13">C12/$J12</f>
        <v>0.2866666666666667</v>
      </c>
      <c r="D13" s="109">
        <f t="shared" si="1"/>
        <v>0.21333333333333335</v>
      </c>
      <c r="E13" s="109">
        <f t="shared" si="1"/>
        <v>0.10952380952380952</v>
      </c>
      <c r="F13" s="109">
        <f t="shared" si="1"/>
        <v>0.009523809523809525</v>
      </c>
      <c r="G13" s="109">
        <f t="shared" si="1"/>
        <v>0.0019047619047619048</v>
      </c>
      <c r="H13" s="109">
        <f t="shared" si="1"/>
        <v>0</v>
      </c>
      <c r="I13" s="148">
        <f t="shared" si="1"/>
        <v>0.007619047619047619</v>
      </c>
      <c r="J13" s="153"/>
      <c r="K13" s="85"/>
    </row>
    <row r="14" spans="1:10" s="12" customFormat="1" ht="13.5" customHeight="1" thickBot="1">
      <c r="A14" s="3"/>
      <c r="B14" s="136"/>
      <c r="C14" s="137"/>
      <c r="D14" s="137"/>
      <c r="E14" s="137"/>
      <c r="F14" s="137"/>
      <c r="G14" s="137"/>
      <c r="H14" s="137"/>
      <c r="I14" s="145"/>
      <c r="J14" s="152"/>
    </row>
    <row r="15" spans="1:10" s="2" customFormat="1" ht="13.5" customHeight="1" thickBot="1">
      <c r="A15" s="66" t="s">
        <v>3</v>
      </c>
      <c r="B15" s="7" t="s">
        <v>30</v>
      </c>
      <c r="C15" s="8" t="s">
        <v>31</v>
      </c>
      <c r="D15" s="8" t="s">
        <v>32</v>
      </c>
      <c r="E15" s="8" t="s">
        <v>33</v>
      </c>
      <c r="F15" s="8" t="s">
        <v>34</v>
      </c>
      <c r="G15" s="8" t="s">
        <v>35</v>
      </c>
      <c r="H15" s="8" t="s">
        <v>36</v>
      </c>
      <c r="I15" s="9" t="s">
        <v>37</v>
      </c>
      <c r="J15" s="118" t="s">
        <v>2</v>
      </c>
    </row>
    <row r="16" spans="1:11" s="89" customFormat="1" ht="11.25" customHeight="1">
      <c r="A16" t="s">
        <v>22</v>
      </c>
      <c r="B16" s="119">
        <v>1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25">
        <f>SUM(B16:I16)</f>
        <v>1</v>
      </c>
      <c r="K16" s="56"/>
    </row>
    <row r="17" spans="1:11" s="89" customFormat="1" ht="11.25" customHeight="1">
      <c r="A17" t="s">
        <v>6</v>
      </c>
      <c r="B17" s="119">
        <v>227</v>
      </c>
      <c r="C17" s="120">
        <v>165</v>
      </c>
      <c r="D17" s="120">
        <v>23</v>
      </c>
      <c r="E17" s="120">
        <v>1</v>
      </c>
      <c r="F17" s="120">
        <v>0</v>
      </c>
      <c r="G17" s="120">
        <v>2</v>
      </c>
      <c r="H17" s="120">
        <v>0</v>
      </c>
      <c r="I17" s="120">
        <v>2</v>
      </c>
      <c r="J17" s="26">
        <f>SUM(B17:I17)</f>
        <v>420</v>
      </c>
      <c r="K17" s="56"/>
    </row>
    <row r="18" spans="1:11" s="89" customFormat="1" ht="11.25" customHeight="1">
      <c r="A18" t="s">
        <v>63</v>
      </c>
      <c r="B18" s="119">
        <v>105</v>
      </c>
      <c r="C18" s="120">
        <v>68</v>
      </c>
      <c r="D18" s="120">
        <v>6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26">
        <f>SUM(B18:I18)</f>
        <v>179</v>
      </c>
      <c r="K18" s="56"/>
    </row>
    <row r="19" spans="1:10" s="4" customFormat="1" ht="10.5" customHeight="1">
      <c r="A19" s="64" t="s">
        <v>4</v>
      </c>
      <c r="B19" s="94">
        <f>SUM(B16:B18)</f>
        <v>333</v>
      </c>
      <c r="C19" s="95">
        <f aca="true" t="shared" si="2" ref="B19:I19">SUM(C16:C18)</f>
        <v>233</v>
      </c>
      <c r="D19" s="95">
        <f t="shared" si="2"/>
        <v>29</v>
      </c>
      <c r="E19" s="95">
        <f t="shared" si="2"/>
        <v>1</v>
      </c>
      <c r="F19" s="95">
        <f t="shared" si="2"/>
        <v>0</v>
      </c>
      <c r="G19" s="95">
        <f t="shared" si="2"/>
        <v>2</v>
      </c>
      <c r="H19" s="95">
        <f t="shared" si="2"/>
        <v>0</v>
      </c>
      <c r="I19" s="95">
        <f t="shared" si="2"/>
        <v>2</v>
      </c>
      <c r="J19" s="26">
        <f>SUM(B19:I19)</f>
        <v>600</v>
      </c>
    </row>
    <row r="20" spans="1:11" s="6" customFormat="1" ht="10.5" customHeight="1">
      <c r="A20" s="3"/>
      <c r="B20" s="69">
        <f aca="true" t="shared" si="3" ref="B20:I20">B19/$J19</f>
        <v>0.555</v>
      </c>
      <c r="C20" s="14">
        <f t="shared" si="3"/>
        <v>0.3883333333333333</v>
      </c>
      <c r="D20" s="14">
        <f t="shared" si="3"/>
        <v>0.04833333333333333</v>
      </c>
      <c r="E20" s="14">
        <f t="shared" si="3"/>
        <v>0.0016666666666666668</v>
      </c>
      <c r="F20" s="14">
        <f t="shared" si="3"/>
        <v>0</v>
      </c>
      <c r="G20" s="14">
        <f t="shared" si="3"/>
        <v>0.0033333333333333335</v>
      </c>
      <c r="H20" s="14">
        <f t="shared" si="3"/>
        <v>0</v>
      </c>
      <c r="I20" s="14">
        <f t="shared" si="3"/>
        <v>0.0033333333333333335</v>
      </c>
      <c r="J20" s="156"/>
      <c r="K20" s="85"/>
    </row>
    <row r="21" spans="1:11" s="6" customFormat="1" ht="10.5" customHeight="1">
      <c r="A21" s="3"/>
      <c r="B21" s="69"/>
      <c r="C21" s="14"/>
      <c r="D21" s="14"/>
      <c r="E21" s="14"/>
      <c r="F21" s="14"/>
      <c r="G21" s="14"/>
      <c r="H21" s="14"/>
      <c r="I21" s="14"/>
      <c r="J21" s="156"/>
      <c r="K21" s="85"/>
    </row>
    <row r="22" spans="1:11" s="6" customFormat="1" ht="10.5" customHeight="1">
      <c r="A22" s="3" t="s">
        <v>59</v>
      </c>
      <c r="B22" s="119">
        <v>5</v>
      </c>
      <c r="C22" s="120">
        <v>2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26">
        <f>SUM(B22:I22)</f>
        <v>7</v>
      </c>
      <c r="K22" s="85"/>
    </row>
    <row r="23" spans="1:10" s="4" customFormat="1" ht="10.5" customHeight="1">
      <c r="A23" s="64" t="s">
        <v>10</v>
      </c>
      <c r="B23" s="94">
        <f aca="true" t="shared" si="4" ref="B23:I23">SUM(B22:B22)</f>
        <v>5</v>
      </c>
      <c r="C23" s="95">
        <f t="shared" si="4"/>
        <v>2</v>
      </c>
      <c r="D23" s="95">
        <f t="shared" si="4"/>
        <v>0</v>
      </c>
      <c r="E23" s="95">
        <f t="shared" si="4"/>
        <v>0</v>
      </c>
      <c r="F23" s="95">
        <f t="shared" si="4"/>
        <v>0</v>
      </c>
      <c r="G23" s="95">
        <f t="shared" si="4"/>
        <v>0</v>
      </c>
      <c r="H23" s="95">
        <f t="shared" si="4"/>
        <v>0</v>
      </c>
      <c r="I23" s="95">
        <f t="shared" si="4"/>
        <v>0</v>
      </c>
      <c r="J23" s="26">
        <f>SUM(B23:I23)</f>
        <v>7</v>
      </c>
    </row>
    <row r="24" spans="1:11" s="6" customFormat="1" ht="10.5" customHeight="1">
      <c r="A24" s="3"/>
      <c r="B24" s="69">
        <v>0.94</v>
      </c>
      <c r="C24" s="14">
        <v>0.06</v>
      </c>
      <c r="D24" s="14">
        <f aca="true" t="shared" si="5" ref="D24:I25">D23/$J23</f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56"/>
      <c r="K24" s="85"/>
    </row>
    <row r="25" spans="1:10" s="4" customFormat="1" ht="10.5" customHeight="1">
      <c r="A25" s="68" t="s">
        <v>5</v>
      </c>
      <c r="B25" s="154">
        <f>B23+B19</f>
        <v>338</v>
      </c>
      <c r="C25" s="155">
        <f>C23+C19</f>
        <v>235</v>
      </c>
      <c r="D25" s="155">
        <f>D23+D19</f>
        <v>29</v>
      </c>
      <c r="E25" s="155">
        <f>E23+E19</f>
        <v>1</v>
      </c>
      <c r="F25" s="155">
        <f>F23+F19</f>
        <v>0</v>
      </c>
      <c r="G25" s="155">
        <f>G23+G19</f>
        <v>2</v>
      </c>
      <c r="H25" s="155">
        <f>H23+H19</f>
        <v>0</v>
      </c>
      <c r="I25" s="151">
        <f>I23+I19</f>
        <v>2</v>
      </c>
      <c r="J25" s="157">
        <f>J23+J19</f>
        <v>607</v>
      </c>
    </row>
    <row r="26" spans="1:11" s="6" customFormat="1" ht="10.5" customHeight="1" thickBot="1">
      <c r="A26" s="67"/>
      <c r="B26" s="108">
        <f aca="true" t="shared" si="6" ref="B26:I26">B25/$J25</f>
        <v>0.556836902800659</v>
      </c>
      <c r="C26" s="109">
        <f t="shared" si="6"/>
        <v>0.3871499176276771</v>
      </c>
      <c r="D26" s="109">
        <f>D25/$J25</f>
        <v>0.047775947281713346</v>
      </c>
      <c r="E26" s="109">
        <f>E25/$J25</f>
        <v>0.0016474464579901153</v>
      </c>
      <c r="F26" s="109">
        <f>F25/$J25</f>
        <v>0</v>
      </c>
      <c r="G26" s="109">
        <f t="shared" si="6"/>
        <v>0.0032948929159802307</v>
      </c>
      <c r="H26" s="109">
        <f t="shared" si="6"/>
        <v>0</v>
      </c>
      <c r="I26" s="109">
        <f t="shared" si="6"/>
        <v>0.0032948929159802307</v>
      </c>
      <c r="J26" s="153"/>
      <c r="K26" s="85"/>
    </row>
    <row r="27" spans="1:10" s="12" customFormat="1" ht="13.5" customHeight="1">
      <c r="A27" s="3"/>
      <c r="B27" s="142"/>
      <c r="C27" s="142"/>
      <c r="D27" s="142"/>
      <c r="E27" s="142"/>
      <c r="F27" s="142"/>
      <c r="G27" s="142"/>
      <c r="H27" s="142"/>
      <c r="I27" s="142"/>
      <c r="J27" s="142"/>
    </row>
    <row r="28" ht="13.5" customHeight="1"/>
    <row r="29" ht="13.5" customHeight="1">
      <c r="A29"/>
    </row>
    <row r="30" spans="1:9" ht="13.5" customHeight="1">
      <c r="A30"/>
      <c r="B30" s="141"/>
      <c r="C30" s="141"/>
      <c r="D30" s="141"/>
      <c r="E30" s="141"/>
      <c r="F30" s="141"/>
      <c r="G30" s="141"/>
      <c r="H30" s="141"/>
      <c r="I30" s="141"/>
    </row>
    <row r="31" ht="13.5" customHeight="1">
      <c r="A31"/>
    </row>
    <row r="32" spans="1:2" ht="13.5" customHeight="1">
      <c r="A32"/>
      <c r="B32" s="141"/>
    </row>
    <row r="33" spans="1:2" ht="13.5" customHeight="1">
      <c r="A33"/>
      <c r="B33" s="141"/>
    </row>
    <row r="34" spans="1:2" ht="12.75">
      <c r="A34" s="56"/>
      <c r="B34" s="143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H69" sqref="H69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3" t="s">
        <v>16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3" t="s">
        <v>80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4" t="s">
        <v>84</v>
      </c>
      <c r="F4" s="1"/>
      <c r="G4" s="1"/>
      <c r="H4" s="1"/>
      <c r="I4" s="1"/>
      <c r="J4" s="1"/>
    </row>
    <row r="5" spans="1:10" ht="13.5" customHeight="1">
      <c r="A5" s="1"/>
      <c r="B5" s="22"/>
      <c r="C5" s="22"/>
      <c r="D5" s="22"/>
      <c r="E5" s="22"/>
      <c r="F5" s="22"/>
      <c r="G5" s="22"/>
      <c r="H5" s="22"/>
      <c r="I5" s="1"/>
      <c r="J5" s="1"/>
    </row>
    <row r="6" spans="1:10" ht="13.5" customHeight="1" thickBot="1">
      <c r="A6" s="1"/>
      <c r="B6" s="22"/>
      <c r="C6" s="22"/>
      <c r="D6" s="22"/>
      <c r="E6" s="22"/>
      <c r="F6" s="22"/>
      <c r="G6" s="22"/>
      <c r="H6" s="22"/>
      <c r="I6" s="1"/>
      <c r="J6" s="1"/>
    </row>
    <row r="7" spans="1:10" s="2" customFormat="1" ht="12.75" customHeight="1" thickBot="1">
      <c r="A7" s="66" t="s">
        <v>9</v>
      </c>
      <c r="B7" s="27" t="s">
        <v>30</v>
      </c>
      <c r="C7" s="28" t="s">
        <v>31</v>
      </c>
      <c r="D7" s="28" t="s">
        <v>32</v>
      </c>
      <c r="E7" s="28" t="s">
        <v>33</v>
      </c>
      <c r="F7" s="28" t="s">
        <v>34</v>
      </c>
      <c r="G7" s="28" t="s">
        <v>38</v>
      </c>
      <c r="H7" s="28" t="s">
        <v>36</v>
      </c>
      <c r="I7" s="28" t="s">
        <v>37</v>
      </c>
      <c r="J7" s="9" t="s">
        <v>2</v>
      </c>
    </row>
    <row r="8" spans="1:11" s="4" customFormat="1" ht="12.75" customHeight="1">
      <c r="A8" s="11" t="s">
        <v>22</v>
      </c>
      <c r="B8" s="102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4">
        <v>0</v>
      </c>
      <c r="J8" s="74">
        <f>SUM(B8:I8)</f>
        <v>0</v>
      </c>
      <c r="K8"/>
    </row>
    <row r="9" spans="1:11" s="4" customFormat="1" ht="12.75" customHeight="1">
      <c r="A9" s="11" t="s">
        <v>24</v>
      </c>
      <c r="B9" s="119">
        <v>0</v>
      </c>
      <c r="C9" s="120">
        <v>0</v>
      </c>
      <c r="D9" s="120">
        <v>0</v>
      </c>
      <c r="E9" s="120">
        <v>0</v>
      </c>
      <c r="F9" s="120">
        <v>1</v>
      </c>
      <c r="G9" s="120">
        <v>0</v>
      </c>
      <c r="H9" s="120">
        <v>0</v>
      </c>
      <c r="I9" s="121">
        <v>0</v>
      </c>
      <c r="J9" s="59">
        <f>SUM(B9:I9)</f>
        <v>1</v>
      </c>
      <c r="K9"/>
    </row>
    <row r="10" spans="1:11" s="4" customFormat="1" ht="12.75" customHeight="1">
      <c r="A10" s="11" t="s">
        <v>58</v>
      </c>
      <c r="B10" s="119">
        <v>105</v>
      </c>
      <c r="C10" s="120">
        <v>66</v>
      </c>
      <c r="D10" s="120">
        <v>1</v>
      </c>
      <c r="E10" s="120">
        <v>3</v>
      </c>
      <c r="F10" s="120">
        <v>8</v>
      </c>
      <c r="G10" s="120">
        <v>137</v>
      </c>
      <c r="H10" s="120">
        <v>68</v>
      </c>
      <c r="I10" s="121">
        <v>65</v>
      </c>
      <c r="J10" s="59">
        <f>SUM(B10:I10)</f>
        <v>453</v>
      </c>
      <c r="K10"/>
    </row>
    <row r="11" spans="1:11" s="4" customFormat="1" ht="12.75" customHeight="1">
      <c r="A11" s="11" t="s">
        <v>59</v>
      </c>
      <c r="B11" s="119">
        <v>96</v>
      </c>
      <c r="C11" s="120">
        <v>70</v>
      </c>
      <c r="D11" s="120">
        <v>46</v>
      </c>
      <c r="E11" s="120">
        <v>54</v>
      </c>
      <c r="F11" s="120">
        <v>34</v>
      </c>
      <c r="G11" s="120">
        <v>44</v>
      </c>
      <c r="H11" s="120">
        <v>32</v>
      </c>
      <c r="I11" s="121">
        <v>69</v>
      </c>
      <c r="J11" s="59">
        <f>SUM(B11:I11)</f>
        <v>445</v>
      </c>
      <c r="K11"/>
    </row>
    <row r="12" spans="1:11" s="4" customFormat="1" ht="12.75" customHeight="1">
      <c r="A12" s="11" t="s">
        <v>0</v>
      </c>
      <c r="B12" s="119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3</v>
      </c>
      <c r="H12" s="120">
        <v>1</v>
      </c>
      <c r="I12" s="121">
        <v>4</v>
      </c>
      <c r="J12" s="59">
        <f aca="true" t="shared" si="0" ref="J12:J23">SUM(B12:I12)</f>
        <v>8</v>
      </c>
      <c r="K12"/>
    </row>
    <row r="13" spans="1:11" s="4" customFormat="1" ht="12.75" customHeight="1">
      <c r="A13" s="11" t="s">
        <v>6</v>
      </c>
      <c r="B13" s="119">
        <v>9</v>
      </c>
      <c r="C13" s="120">
        <v>8</v>
      </c>
      <c r="D13" s="120">
        <v>7</v>
      </c>
      <c r="E13" s="120">
        <v>6</v>
      </c>
      <c r="F13" s="120">
        <v>2</v>
      </c>
      <c r="G13" s="120">
        <v>4</v>
      </c>
      <c r="H13" s="120">
        <v>6</v>
      </c>
      <c r="I13" s="121">
        <v>47</v>
      </c>
      <c r="J13" s="59">
        <f t="shared" si="0"/>
        <v>89</v>
      </c>
      <c r="K13"/>
    </row>
    <row r="14" spans="1:11" s="4" customFormat="1" ht="12.75" customHeight="1">
      <c r="A14" s="11" t="s">
        <v>78</v>
      </c>
      <c r="B14" s="119">
        <v>100</v>
      </c>
      <c r="C14" s="120">
        <v>49</v>
      </c>
      <c r="D14" s="120">
        <v>33</v>
      </c>
      <c r="E14" s="120">
        <v>48</v>
      </c>
      <c r="F14" s="120">
        <v>17</v>
      </c>
      <c r="G14" s="120">
        <v>44</v>
      </c>
      <c r="H14" s="120">
        <v>13</v>
      </c>
      <c r="I14" s="121">
        <v>17</v>
      </c>
      <c r="J14" s="59">
        <f t="shared" si="0"/>
        <v>321</v>
      </c>
      <c r="K14"/>
    </row>
    <row r="15" spans="1:11" s="4" customFormat="1" ht="12.75" customHeight="1">
      <c r="A15" s="63" t="s">
        <v>21</v>
      </c>
      <c r="B15" s="119">
        <v>125</v>
      </c>
      <c r="C15" s="120">
        <v>114</v>
      </c>
      <c r="D15" s="120">
        <v>68</v>
      </c>
      <c r="E15" s="120">
        <v>27</v>
      </c>
      <c r="F15" s="120">
        <v>19</v>
      </c>
      <c r="G15" s="120">
        <v>8</v>
      </c>
      <c r="H15" s="120">
        <v>5</v>
      </c>
      <c r="I15" s="121">
        <v>49</v>
      </c>
      <c r="J15" s="59">
        <f t="shared" si="0"/>
        <v>415</v>
      </c>
      <c r="K15"/>
    </row>
    <row r="16" spans="1:11" s="4" customFormat="1" ht="12.75" customHeight="1">
      <c r="A16" s="62" t="s">
        <v>7</v>
      </c>
      <c r="B16" s="119">
        <v>105</v>
      </c>
      <c r="C16" s="120">
        <v>87</v>
      </c>
      <c r="D16" s="120">
        <v>34</v>
      </c>
      <c r="E16" s="120">
        <v>54</v>
      </c>
      <c r="F16" s="120">
        <v>59</v>
      </c>
      <c r="G16" s="120">
        <v>95</v>
      </c>
      <c r="H16" s="120">
        <v>47</v>
      </c>
      <c r="I16" s="121">
        <v>53</v>
      </c>
      <c r="J16" s="59">
        <f>SUM(B16:I16)</f>
        <v>534</v>
      </c>
      <c r="K16"/>
    </row>
    <row r="17" spans="1:11" s="4" customFormat="1" ht="12.75" customHeight="1">
      <c r="A17" s="62" t="s">
        <v>61</v>
      </c>
      <c r="B17" s="119">
        <v>72</v>
      </c>
      <c r="C17" s="120">
        <v>55</v>
      </c>
      <c r="D17" s="120">
        <v>73</v>
      </c>
      <c r="E17" s="120">
        <v>62</v>
      </c>
      <c r="F17" s="120">
        <v>40</v>
      </c>
      <c r="G17" s="120">
        <v>43</v>
      </c>
      <c r="H17" s="120">
        <v>20</v>
      </c>
      <c r="I17" s="121">
        <v>31</v>
      </c>
      <c r="J17" s="59">
        <f t="shared" si="0"/>
        <v>396</v>
      </c>
      <c r="K17"/>
    </row>
    <row r="18" spans="1:11" s="4" customFormat="1" ht="12.75" customHeight="1">
      <c r="A18" s="62" t="s">
        <v>18</v>
      </c>
      <c r="B18" s="119">
        <v>102</v>
      </c>
      <c r="C18" s="120">
        <v>97</v>
      </c>
      <c r="D18" s="120">
        <v>95</v>
      </c>
      <c r="E18" s="120">
        <v>91</v>
      </c>
      <c r="F18" s="120">
        <v>67</v>
      </c>
      <c r="G18" s="120">
        <v>95</v>
      </c>
      <c r="H18" s="120">
        <v>51</v>
      </c>
      <c r="I18" s="121">
        <v>42</v>
      </c>
      <c r="J18" s="59">
        <f>SUM(B18:I18)</f>
        <v>640</v>
      </c>
      <c r="K18"/>
    </row>
    <row r="19" spans="1:11" s="4" customFormat="1" ht="12.75" customHeight="1">
      <c r="A19" t="s">
        <v>81</v>
      </c>
      <c r="B19" s="119">
        <v>1</v>
      </c>
      <c r="C19" s="120">
        <v>0</v>
      </c>
      <c r="D19" s="120">
        <v>2</v>
      </c>
      <c r="E19" s="120">
        <v>1</v>
      </c>
      <c r="F19" s="120">
        <v>0</v>
      </c>
      <c r="G19" s="120">
        <v>12</v>
      </c>
      <c r="H19" s="120">
        <v>65</v>
      </c>
      <c r="I19" s="121">
        <v>90</v>
      </c>
      <c r="J19" s="59">
        <v>343</v>
      </c>
      <c r="K19"/>
    </row>
    <row r="20" spans="1:11" s="4" customFormat="1" ht="12.75" customHeight="1">
      <c r="A20" s="62" t="s">
        <v>63</v>
      </c>
      <c r="B20" s="119">
        <v>74</v>
      </c>
      <c r="C20" s="120">
        <v>93</v>
      </c>
      <c r="D20" s="120">
        <v>95</v>
      </c>
      <c r="E20" s="120">
        <v>3</v>
      </c>
      <c r="F20" s="120">
        <v>0</v>
      </c>
      <c r="G20" s="120">
        <v>14</v>
      </c>
      <c r="H20" s="120">
        <v>8</v>
      </c>
      <c r="I20" s="121">
        <v>15</v>
      </c>
      <c r="J20" s="59">
        <f t="shared" si="0"/>
        <v>302</v>
      </c>
      <c r="K20"/>
    </row>
    <row r="21" spans="1:11" s="4" customFormat="1" ht="12.75" customHeight="1">
      <c r="A21" s="4" t="s">
        <v>77</v>
      </c>
      <c r="B21" s="119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1</v>
      </c>
      <c r="I21" s="121">
        <v>0</v>
      </c>
      <c r="J21" s="59">
        <f t="shared" si="0"/>
        <v>1</v>
      </c>
      <c r="K21"/>
    </row>
    <row r="22" spans="1:11" s="4" customFormat="1" ht="12.75" customHeight="1">
      <c r="A22" s="62" t="s">
        <v>75</v>
      </c>
      <c r="B22" s="119">
        <v>117</v>
      </c>
      <c r="C22" s="120">
        <v>57</v>
      </c>
      <c r="D22" s="120">
        <v>52</v>
      </c>
      <c r="E22" s="120">
        <v>46</v>
      </c>
      <c r="F22" s="120">
        <v>40</v>
      </c>
      <c r="G22" s="120">
        <v>55</v>
      </c>
      <c r="H22" s="120">
        <v>40</v>
      </c>
      <c r="I22" s="121">
        <v>81</v>
      </c>
      <c r="J22" s="59">
        <f t="shared" si="0"/>
        <v>488</v>
      </c>
      <c r="K22"/>
    </row>
    <row r="23" spans="1:10" s="4" customFormat="1" ht="12.75" customHeight="1" thickBot="1">
      <c r="A23" s="62" t="s">
        <v>20</v>
      </c>
      <c r="B23" s="119">
        <v>6</v>
      </c>
      <c r="C23" s="120">
        <v>2</v>
      </c>
      <c r="D23" s="120">
        <v>1</v>
      </c>
      <c r="E23" s="120">
        <v>0</v>
      </c>
      <c r="F23" s="120">
        <v>1</v>
      </c>
      <c r="G23" s="120">
        <v>0</v>
      </c>
      <c r="H23" s="120">
        <v>0</v>
      </c>
      <c r="I23" s="121">
        <v>0</v>
      </c>
      <c r="J23" s="59">
        <f t="shared" si="0"/>
        <v>10</v>
      </c>
    </row>
    <row r="24" spans="1:11" s="19" customFormat="1" ht="12.75" customHeight="1" thickBot="1">
      <c r="A24" s="64" t="s">
        <v>4</v>
      </c>
      <c r="B24" s="122">
        <f aca="true" t="shared" si="1" ref="B24:J24">SUM(B8:B23)</f>
        <v>912</v>
      </c>
      <c r="C24" s="123">
        <f t="shared" si="1"/>
        <v>698</v>
      </c>
      <c r="D24" s="123">
        <f t="shared" si="1"/>
        <v>507</v>
      </c>
      <c r="E24" s="123">
        <f t="shared" si="1"/>
        <v>395</v>
      </c>
      <c r="F24" s="123">
        <f t="shared" si="1"/>
        <v>288</v>
      </c>
      <c r="G24" s="123">
        <f t="shared" si="1"/>
        <v>554</v>
      </c>
      <c r="H24" s="123">
        <f t="shared" si="1"/>
        <v>357</v>
      </c>
      <c r="I24" s="124">
        <f t="shared" si="1"/>
        <v>563</v>
      </c>
      <c r="J24" s="58">
        <f t="shared" si="1"/>
        <v>4446</v>
      </c>
      <c r="K24" s="45"/>
    </row>
    <row r="25" spans="1:11" s="4" customFormat="1" ht="12.75" customHeight="1">
      <c r="A25" s="18"/>
      <c r="B25" s="97">
        <f>B24/$J24</f>
        <v>0.20512820512820512</v>
      </c>
      <c r="C25" s="125">
        <f>C24/$J24</f>
        <v>0.15699505173189385</v>
      </c>
      <c r="D25" s="125">
        <f aca="true" t="shared" si="2" ref="D25:I25">D24/$J24</f>
        <v>0.11403508771929824</v>
      </c>
      <c r="E25" s="125">
        <v>0.09</v>
      </c>
      <c r="F25" s="125">
        <f t="shared" si="2"/>
        <v>0.06477732793522267</v>
      </c>
      <c r="G25" s="125">
        <f t="shared" si="2"/>
        <v>0.1246063877642825</v>
      </c>
      <c r="H25" s="125">
        <v>0.09</v>
      </c>
      <c r="I25" s="98">
        <f t="shared" si="2"/>
        <v>0.1266306792622582</v>
      </c>
      <c r="J25" s="75"/>
      <c r="K25"/>
    </row>
    <row r="26" spans="1:10" s="4" customFormat="1" ht="12.75" customHeight="1">
      <c r="A26" s="11" t="s">
        <v>70</v>
      </c>
      <c r="B26" s="119">
        <v>103</v>
      </c>
      <c r="C26" s="120">
        <v>69</v>
      </c>
      <c r="D26" s="120">
        <v>26</v>
      </c>
      <c r="E26" s="120">
        <v>8</v>
      </c>
      <c r="F26" s="120">
        <v>8</v>
      </c>
      <c r="G26" s="120">
        <v>8</v>
      </c>
      <c r="H26" s="120">
        <v>2</v>
      </c>
      <c r="I26" s="121">
        <v>15</v>
      </c>
      <c r="J26" s="59">
        <f>SUM(B26:I26)</f>
        <v>239</v>
      </c>
    </row>
    <row r="27" spans="1:10" s="4" customFormat="1" ht="12.75" customHeight="1">
      <c r="A27" s="11" t="s">
        <v>76</v>
      </c>
      <c r="B27" s="119">
        <v>0</v>
      </c>
      <c r="C27" s="120">
        <v>1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1">
        <v>0</v>
      </c>
      <c r="J27" s="59">
        <f>SUM(B27:I27)</f>
        <v>1</v>
      </c>
    </row>
    <row r="28" spans="1:11" s="19" customFormat="1" ht="12.75" customHeight="1">
      <c r="A28" s="11" t="s">
        <v>8</v>
      </c>
      <c r="B28" s="119">
        <v>11</v>
      </c>
      <c r="C28" s="120">
        <v>9</v>
      </c>
      <c r="D28" s="120">
        <v>11</v>
      </c>
      <c r="E28" s="120">
        <v>13</v>
      </c>
      <c r="F28" s="120">
        <v>31</v>
      </c>
      <c r="G28" s="120">
        <v>57</v>
      </c>
      <c r="H28" s="120">
        <v>42</v>
      </c>
      <c r="I28" s="121">
        <v>134</v>
      </c>
      <c r="J28" s="59">
        <f>SUM(B28:I28)</f>
        <v>308</v>
      </c>
      <c r="K28" s="45"/>
    </row>
    <row r="29" spans="1:10" s="4" customFormat="1" ht="12.75" customHeight="1">
      <c r="A29" s="64" t="s">
        <v>10</v>
      </c>
      <c r="B29" s="94">
        <f aca="true" t="shared" si="3" ref="B29:J29">SUM(B26:B28)</f>
        <v>114</v>
      </c>
      <c r="C29" s="95">
        <f t="shared" si="3"/>
        <v>79</v>
      </c>
      <c r="D29" s="95">
        <f t="shared" si="3"/>
        <v>37</v>
      </c>
      <c r="E29" s="95">
        <f t="shared" si="3"/>
        <v>21</v>
      </c>
      <c r="F29" s="95">
        <f t="shared" si="3"/>
        <v>39</v>
      </c>
      <c r="G29" s="95">
        <f t="shared" si="3"/>
        <v>65</v>
      </c>
      <c r="H29" s="95">
        <f t="shared" si="3"/>
        <v>44</v>
      </c>
      <c r="I29" s="96">
        <f t="shared" si="3"/>
        <v>149</v>
      </c>
      <c r="J29" s="58">
        <f t="shared" si="3"/>
        <v>548</v>
      </c>
    </row>
    <row r="30" spans="1:11" s="6" customFormat="1" ht="12.75" customHeight="1">
      <c r="A30" s="18"/>
      <c r="B30" s="72">
        <f aca="true" t="shared" si="4" ref="B30:I30">B29/$J29</f>
        <v>0.20802919708029197</v>
      </c>
      <c r="C30" s="20">
        <v>0.14</v>
      </c>
      <c r="D30" s="20">
        <f t="shared" si="4"/>
        <v>0.06751824817518248</v>
      </c>
      <c r="E30" s="20">
        <f t="shared" si="4"/>
        <v>0.03832116788321168</v>
      </c>
      <c r="F30" s="20">
        <f t="shared" si="4"/>
        <v>0.07116788321167883</v>
      </c>
      <c r="G30" s="20">
        <f t="shared" si="4"/>
        <v>0.11861313868613138</v>
      </c>
      <c r="H30" s="20">
        <f t="shared" si="4"/>
        <v>0.08029197080291971</v>
      </c>
      <c r="I30" s="79">
        <f t="shared" si="4"/>
        <v>0.2718978102189781</v>
      </c>
      <c r="J30" s="76"/>
      <c r="K30" s="45"/>
    </row>
    <row r="31" spans="1:10" ht="12.75" customHeight="1" thickBot="1">
      <c r="A31" s="68" t="s">
        <v>5</v>
      </c>
      <c r="B31" s="70">
        <f aca="true" t="shared" si="5" ref="B31:J31">B29+B24</f>
        <v>1026</v>
      </c>
      <c r="C31" s="15">
        <f t="shared" si="5"/>
        <v>777</v>
      </c>
      <c r="D31" s="15">
        <f t="shared" si="5"/>
        <v>544</v>
      </c>
      <c r="E31" s="15">
        <f t="shared" si="5"/>
        <v>416</v>
      </c>
      <c r="F31" s="15">
        <f t="shared" si="5"/>
        <v>327</v>
      </c>
      <c r="G31" s="15">
        <f t="shared" si="5"/>
        <v>619</v>
      </c>
      <c r="H31" s="15">
        <f t="shared" si="5"/>
        <v>401</v>
      </c>
      <c r="I31" s="77">
        <f t="shared" si="5"/>
        <v>712</v>
      </c>
      <c r="J31" s="77">
        <f t="shared" si="5"/>
        <v>4994</v>
      </c>
    </row>
    <row r="32" spans="1:10" ht="12.75" customHeight="1" thickBot="1">
      <c r="A32" s="67"/>
      <c r="B32" s="71">
        <f aca="true" t="shared" si="6" ref="B32:H32">B31/$J31</f>
        <v>0.20544653584301162</v>
      </c>
      <c r="C32" s="16">
        <f t="shared" si="6"/>
        <v>0.15558670404485384</v>
      </c>
      <c r="D32" s="16">
        <f t="shared" si="6"/>
        <v>0.10893071686023229</v>
      </c>
      <c r="E32" s="16">
        <f t="shared" si="6"/>
        <v>0.08329995995194234</v>
      </c>
      <c r="F32" s="16">
        <f t="shared" si="6"/>
        <v>0.06547857428914698</v>
      </c>
      <c r="G32" s="16">
        <f t="shared" si="6"/>
        <v>0.12394873848618342</v>
      </c>
      <c r="H32" s="16">
        <f t="shared" si="6"/>
        <v>0.08029635562675211</v>
      </c>
      <c r="I32" s="80">
        <v>0.16</v>
      </c>
      <c r="J32" s="7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spans="1:10" s="2" customFormat="1" ht="12.75" customHeight="1">
      <c r="A40"/>
      <c r="B40"/>
      <c r="C40"/>
      <c r="D40"/>
      <c r="E40"/>
      <c r="F40"/>
      <c r="G40"/>
      <c r="H40"/>
      <c r="I40"/>
      <c r="J40"/>
    </row>
    <row r="41" spans="1:10" s="2" customFormat="1" ht="12.75" customHeight="1" thickBot="1">
      <c r="A41" s="56"/>
      <c r="B41" s="55"/>
      <c r="C41"/>
      <c r="D41"/>
      <c r="E41"/>
      <c r="F41"/>
      <c r="G41"/>
      <c r="H41"/>
      <c r="I41"/>
      <c r="J41"/>
    </row>
    <row r="42" spans="1:10" ht="12.75" customHeight="1" thickBot="1">
      <c r="A42" s="66" t="s">
        <v>23</v>
      </c>
      <c r="B42" s="27" t="s">
        <v>30</v>
      </c>
      <c r="C42" s="28" t="s">
        <v>31</v>
      </c>
      <c r="D42" s="28" t="s">
        <v>32</v>
      </c>
      <c r="E42" s="28" t="s">
        <v>33</v>
      </c>
      <c r="F42" s="28" t="s">
        <v>34</v>
      </c>
      <c r="G42" s="28" t="s">
        <v>35</v>
      </c>
      <c r="H42" s="28" t="s">
        <v>39</v>
      </c>
      <c r="I42" s="29" t="s">
        <v>37</v>
      </c>
      <c r="J42" s="9" t="s">
        <v>2</v>
      </c>
    </row>
    <row r="43" spans="2:11" s="4" customFormat="1" ht="12.75" customHeight="1">
      <c r="B43" s="99"/>
      <c r="C43" s="100"/>
      <c r="D43" s="100"/>
      <c r="E43" s="100"/>
      <c r="F43" s="100"/>
      <c r="G43" s="100"/>
      <c r="H43" s="100"/>
      <c r="I43" s="101"/>
      <c r="J43" s="59"/>
      <c r="K43"/>
    </row>
    <row r="44" spans="1:11" s="4" customFormat="1" ht="12.75" customHeight="1">
      <c r="A44" s="11" t="s">
        <v>58</v>
      </c>
      <c r="B44" s="135">
        <v>0</v>
      </c>
      <c r="C44" s="134">
        <v>1</v>
      </c>
      <c r="D44" s="134">
        <v>0</v>
      </c>
      <c r="E44" s="134">
        <v>1</v>
      </c>
      <c r="F44" s="134">
        <v>0</v>
      </c>
      <c r="G44" s="134">
        <v>0</v>
      </c>
      <c r="H44" s="134">
        <v>0</v>
      </c>
      <c r="I44" s="159">
        <v>0</v>
      </c>
      <c r="J44" s="59">
        <f aca="true" t="shared" si="7" ref="J44:J49">SUM(B44:I44)</f>
        <v>2</v>
      </c>
      <c r="K44"/>
    </row>
    <row r="45" spans="1:11" s="4" customFormat="1" ht="12.75" customHeight="1">
      <c r="A45" s="4" t="s">
        <v>59</v>
      </c>
      <c r="B45" s="135">
        <v>1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59">
        <v>0</v>
      </c>
      <c r="J45" s="59">
        <f t="shared" si="7"/>
        <v>1</v>
      </c>
      <c r="K45"/>
    </row>
    <row r="46" spans="1:11" s="4" customFormat="1" ht="12.75" customHeight="1">
      <c r="A46" s="11" t="s">
        <v>24</v>
      </c>
      <c r="B46" s="135">
        <v>146</v>
      </c>
      <c r="C46" s="134">
        <v>94</v>
      </c>
      <c r="D46" s="134">
        <v>93</v>
      </c>
      <c r="E46" s="134">
        <v>47</v>
      </c>
      <c r="F46" s="134">
        <v>37</v>
      </c>
      <c r="G46" s="134">
        <v>16</v>
      </c>
      <c r="H46" s="134">
        <v>0</v>
      </c>
      <c r="I46" s="159">
        <v>1</v>
      </c>
      <c r="J46" s="59">
        <f t="shared" si="7"/>
        <v>434</v>
      </c>
      <c r="K46"/>
    </row>
    <row r="47" spans="1:11" s="4" customFormat="1" ht="12.75" customHeight="1">
      <c r="A47" s="11" t="s">
        <v>21</v>
      </c>
      <c r="B47" s="135">
        <v>2</v>
      </c>
      <c r="C47" s="134">
        <v>1</v>
      </c>
      <c r="D47" s="134">
        <v>0</v>
      </c>
      <c r="E47" s="134">
        <v>0</v>
      </c>
      <c r="F47" s="134">
        <v>0</v>
      </c>
      <c r="G47" s="134">
        <v>33</v>
      </c>
      <c r="H47" s="134">
        <v>17</v>
      </c>
      <c r="I47" s="159">
        <v>1</v>
      </c>
      <c r="J47" s="59">
        <f t="shared" si="7"/>
        <v>54</v>
      </c>
      <c r="K47"/>
    </row>
    <row r="48" spans="1:11" s="4" customFormat="1" ht="12.75" customHeight="1">
      <c r="A48" s="11" t="s">
        <v>19</v>
      </c>
      <c r="B48" s="135">
        <v>1</v>
      </c>
      <c r="C48" s="134">
        <v>3</v>
      </c>
      <c r="D48" s="134">
        <v>2</v>
      </c>
      <c r="E48" s="134">
        <v>3</v>
      </c>
      <c r="F48" s="134">
        <v>2</v>
      </c>
      <c r="G48" s="134">
        <v>3</v>
      </c>
      <c r="H48" s="134">
        <v>4</v>
      </c>
      <c r="I48" s="159">
        <v>12</v>
      </c>
      <c r="J48" s="59">
        <f t="shared" si="7"/>
        <v>30</v>
      </c>
      <c r="K48"/>
    </row>
    <row r="49" spans="1:11" s="4" customFormat="1" ht="12.75" customHeight="1">
      <c r="A49" s="11" t="s">
        <v>77</v>
      </c>
      <c r="B49" s="135">
        <v>143</v>
      </c>
      <c r="C49" s="134">
        <v>77</v>
      </c>
      <c r="D49" s="134">
        <v>63</v>
      </c>
      <c r="E49" s="134">
        <v>48</v>
      </c>
      <c r="F49" s="134">
        <v>36</v>
      </c>
      <c r="G49" s="134">
        <v>34</v>
      </c>
      <c r="H49" s="134">
        <v>44</v>
      </c>
      <c r="I49" s="159">
        <v>1</v>
      </c>
      <c r="J49" s="59">
        <f t="shared" si="7"/>
        <v>446</v>
      </c>
      <c r="K49"/>
    </row>
    <row r="50" spans="1:11" s="4" customFormat="1" ht="12.75" customHeight="1" thickBot="1">
      <c r="A50" s="11" t="s">
        <v>75</v>
      </c>
      <c r="B50" s="135">
        <v>0</v>
      </c>
      <c r="C50" s="134">
        <v>1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59">
        <v>0</v>
      </c>
      <c r="J50" s="59">
        <f>SUM(B50:I50)</f>
        <v>1</v>
      </c>
      <c r="K50"/>
    </row>
    <row r="51" spans="1:11" s="4" customFormat="1" ht="12.75" customHeight="1">
      <c r="A51" s="64" t="s">
        <v>4</v>
      </c>
      <c r="B51" s="105">
        <f>SUM(B43:B50)</f>
        <v>293</v>
      </c>
      <c r="C51" s="106">
        <f>SUM(C43:C50)</f>
        <v>177</v>
      </c>
      <c r="D51" s="106">
        <f>SUM(D43:D50)</f>
        <v>158</v>
      </c>
      <c r="E51" s="106">
        <f>SUM(E43:E50)</f>
        <v>99</v>
      </c>
      <c r="F51" s="106">
        <f>SUM(F43:F50)</f>
        <v>75</v>
      </c>
      <c r="G51" s="106">
        <f>SUM(G43:G50)</f>
        <v>86</v>
      </c>
      <c r="H51" s="106">
        <f>SUM(H43:H50)</f>
        <v>65</v>
      </c>
      <c r="I51" s="107">
        <f>SUM(I43:I50)</f>
        <v>15</v>
      </c>
      <c r="J51" s="57">
        <f>SUM(J43:J50)</f>
        <v>968</v>
      </c>
      <c r="K51"/>
    </row>
    <row r="52" spans="1:11" s="4" customFormat="1" ht="12.75" customHeight="1" thickBot="1">
      <c r="A52" s="18"/>
      <c r="B52" s="126">
        <f>B51/$J51</f>
        <v>0.30268595041322316</v>
      </c>
      <c r="C52" s="127">
        <f>C51/$J51</f>
        <v>0.1828512396694215</v>
      </c>
      <c r="D52" s="127">
        <f>D51/$J51</f>
        <v>0.16322314049586778</v>
      </c>
      <c r="E52" s="127">
        <f>E51/$J51</f>
        <v>0.10227272727272728</v>
      </c>
      <c r="F52" s="127">
        <f>F51/$J51</f>
        <v>0.07747933884297521</v>
      </c>
      <c r="G52" s="127">
        <f>G51/$J51</f>
        <v>0.08884297520661157</v>
      </c>
      <c r="H52" s="127">
        <f>H51/$J51</f>
        <v>0.06714876033057851</v>
      </c>
      <c r="I52" s="128">
        <f>I51/$J51</f>
        <v>0.015495867768595042</v>
      </c>
      <c r="J52" s="165"/>
      <c r="K52"/>
    </row>
    <row r="53" spans="1:11" s="4" customFormat="1" ht="12.75" customHeight="1">
      <c r="A53" s="11"/>
      <c r="B53" s="162"/>
      <c r="C53" s="163"/>
      <c r="D53" s="163"/>
      <c r="E53" s="163"/>
      <c r="F53" s="163"/>
      <c r="G53" s="163"/>
      <c r="H53" s="163"/>
      <c r="I53" s="164"/>
      <c r="J53" s="59">
        <f>SUM(B53:I53)</f>
        <v>0</v>
      </c>
      <c r="K53"/>
    </row>
    <row r="54" spans="1:11" s="4" customFormat="1" ht="12.75" customHeight="1">
      <c r="A54" s="11" t="s">
        <v>70</v>
      </c>
      <c r="B54" s="135">
        <v>6</v>
      </c>
      <c r="C54" s="134">
        <v>2</v>
      </c>
      <c r="D54" s="134">
        <v>2</v>
      </c>
      <c r="E54" s="134">
        <v>1</v>
      </c>
      <c r="F54" s="134">
        <v>0</v>
      </c>
      <c r="G54" s="134">
        <v>1</v>
      </c>
      <c r="H54" s="134">
        <v>0</v>
      </c>
      <c r="I54" s="159">
        <v>0</v>
      </c>
      <c r="J54" s="59">
        <f>SUM(B54:I54)</f>
        <v>12</v>
      </c>
      <c r="K54"/>
    </row>
    <row r="55" spans="1:11" s="19" customFormat="1" ht="12.75" customHeight="1" thickBot="1">
      <c r="A55" s="11" t="s">
        <v>8</v>
      </c>
      <c r="B55" s="135">
        <v>7</v>
      </c>
      <c r="C55" s="134">
        <v>5</v>
      </c>
      <c r="D55" s="134">
        <v>12</v>
      </c>
      <c r="E55" s="134">
        <v>2</v>
      </c>
      <c r="F55" s="134">
        <v>4</v>
      </c>
      <c r="G55" s="134">
        <v>7</v>
      </c>
      <c r="H55" s="134">
        <v>4</v>
      </c>
      <c r="I55" s="159">
        <v>3</v>
      </c>
      <c r="J55" s="59">
        <f>SUM(B55:I55)</f>
        <v>44</v>
      </c>
      <c r="K55" s="45"/>
    </row>
    <row r="56" spans="1:10" s="4" customFormat="1" ht="12.75" customHeight="1">
      <c r="A56" s="64" t="s">
        <v>10</v>
      </c>
      <c r="B56" s="105">
        <f>SUM(B53:B55)</f>
        <v>13</v>
      </c>
      <c r="C56" s="106">
        <f>SUM(C53:C55)</f>
        <v>7</v>
      </c>
      <c r="D56" s="106">
        <f>SUM(D53:D55)</f>
        <v>14</v>
      </c>
      <c r="E56" s="106">
        <f>SUM(E53:E55)</f>
        <v>3</v>
      </c>
      <c r="F56" s="106">
        <f>SUM(F53:F55)</f>
        <v>4</v>
      </c>
      <c r="G56" s="106">
        <f>SUM(G53:G55)</f>
        <v>8</v>
      </c>
      <c r="H56" s="106">
        <f>SUM(H53:H55)</f>
        <v>4</v>
      </c>
      <c r="I56" s="107">
        <f>SUM(I53:I55)</f>
        <v>3</v>
      </c>
      <c r="J56" s="58">
        <f>SUM(J53:J55)</f>
        <v>56</v>
      </c>
    </row>
    <row r="57" spans="1:11" s="6" customFormat="1" ht="12.75" customHeight="1" thickBot="1">
      <c r="A57" s="18"/>
      <c r="B57" s="126">
        <f>B56/$J56</f>
        <v>0.23214285714285715</v>
      </c>
      <c r="C57" s="127">
        <f>C56/$J56</f>
        <v>0.125</v>
      </c>
      <c r="D57" s="127">
        <f>D56/$J56</f>
        <v>0.25</v>
      </c>
      <c r="E57" s="127">
        <f>E56/$J56</f>
        <v>0.05357142857142857</v>
      </c>
      <c r="F57" s="127">
        <f>F56/$J56</f>
        <v>0.07142857142857142</v>
      </c>
      <c r="G57" s="127">
        <f>G56/$J56</f>
        <v>0.14285714285714285</v>
      </c>
      <c r="H57" s="127">
        <f>H56/$J56</f>
        <v>0.07142857142857142</v>
      </c>
      <c r="I57" s="128">
        <f>I56/$J56</f>
        <v>0.05357142857142857</v>
      </c>
      <c r="J57" s="76"/>
      <c r="K57" s="45"/>
    </row>
    <row r="58" spans="1:10" ht="12.75" customHeight="1" thickBot="1">
      <c r="A58" s="68" t="s">
        <v>5</v>
      </c>
      <c r="B58" s="110">
        <f>B56+B51</f>
        <v>306</v>
      </c>
      <c r="C58" s="111">
        <f>C56+C51</f>
        <v>184</v>
      </c>
      <c r="D58" s="111">
        <f>D56+D51</f>
        <v>172</v>
      </c>
      <c r="E58" s="111">
        <f>E56+E51</f>
        <v>102</v>
      </c>
      <c r="F58" s="111">
        <f>F56+F51</f>
        <v>79</v>
      </c>
      <c r="G58" s="111">
        <f>G56+G51</f>
        <v>94</v>
      </c>
      <c r="H58" s="111">
        <f>H56+H51</f>
        <v>69</v>
      </c>
      <c r="I58" s="57">
        <f>I56+I51</f>
        <v>18</v>
      </c>
      <c r="J58" s="77">
        <f>J56+J51</f>
        <v>1024</v>
      </c>
    </row>
    <row r="59" spans="1:10" ht="12.75" customHeight="1" thickBot="1">
      <c r="A59" s="67"/>
      <c r="B59" s="108">
        <f>B58/$J58</f>
        <v>0.298828125</v>
      </c>
      <c r="C59" s="109">
        <f>C58/$J58</f>
        <v>0.1796875</v>
      </c>
      <c r="D59" s="109">
        <f>D58/$J58</f>
        <v>0.16796875</v>
      </c>
      <c r="E59" s="109">
        <f>E58/$J58</f>
        <v>0.099609375</v>
      </c>
      <c r="F59" s="109">
        <f>F58/$J58</f>
        <v>0.0771484375</v>
      </c>
      <c r="G59" s="109">
        <f>G58/$J58</f>
        <v>0.091796875</v>
      </c>
      <c r="H59" s="109">
        <f>H58/$J58</f>
        <v>0.0673828125</v>
      </c>
      <c r="I59" s="148">
        <f>I58/$J58</f>
        <v>0.017578125</v>
      </c>
      <c r="J59" s="167"/>
    </row>
    <row r="62" ht="12.75">
      <c r="A62" s="158"/>
    </row>
    <row r="63" ht="12.75">
      <c r="A63" s="158"/>
    </row>
    <row r="64" ht="12.75">
      <c r="A64" s="158"/>
    </row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23" t="s">
        <v>16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23" t="s">
        <v>80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24" t="s">
        <v>84</v>
      </c>
      <c r="F4" s="1"/>
      <c r="G4" s="1"/>
      <c r="H4" s="1"/>
      <c r="I4" s="1"/>
      <c r="J4" s="1"/>
    </row>
    <row r="5" spans="1:10" ht="13.5" customHeight="1">
      <c r="A5" s="1"/>
      <c r="B5" s="22"/>
      <c r="C5" s="22"/>
      <c r="D5" s="22"/>
      <c r="E5" s="22"/>
      <c r="F5" s="22"/>
      <c r="G5" s="22"/>
      <c r="H5" s="22"/>
      <c r="I5" s="1"/>
      <c r="J5" s="1"/>
    </row>
    <row r="6" spans="1:10" ht="13.5" customHeight="1" thickBot="1">
      <c r="A6" s="1"/>
      <c r="B6" s="22"/>
      <c r="C6" s="22"/>
      <c r="D6" s="22"/>
      <c r="E6" s="22"/>
      <c r="F6" s="22"/>
      <c r="G6" s="22"/>
      <c r="H6" s="22"/>
      <c r="I6" s="1"/>
      <c r="J6" s="1"/>
    </row>
    <row r="7" spans="1:10" s="2" customFormat="1" ht="13.5" customHeight="1" thickBot="1">
      <c r="A7" s="66" t="s">
        <v>11</v>
      </c>
      <c r="B7" s="7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9" t="s">
        <v>2</v>
      </c>
    </row>
    <row r="8" spans="1:11" s="4" customFormat="1" ht="10.5" customHeight="1">
      <c r="A8" s="11" t="s">
        <v>60</v>
      </c>
      <c r="B8" s="169">
        <v>82</v>
      </c>
      <c r="C8" s="170">
        <v>28</v>
      </c>
      <c r="D8" s="170">
        <v>16</v>
      </c>
      <c r="E8" s="170">
        <v>8</v>
      </c>
      <c r="F8" s="170">
        <v>6</v>
      </c>
      <c r="G8" s="170">
        <v>2</v>
      </c>
      <c r="H8" s="170">
        <v>1</v>
      </c>
      <c r="I8" s="170">
        <v>1</v>
      </c>
      <c r="J8" s="25">
        <f>SUM(B8:I8)</f>
        <v>144</v>
      </c>
      <c r="K8"/>
    </row>
    <row r="9" spans="1:11" s="4" customFormat="1" ht="10.5" customHeight="1">
      <c r="A9" s="11" t="s">
        <v>71</v>
      </c>
      <c r="B9" s="135">
        <v>106</v>
      </c>
      <c r="C9" s="134">
        <v>59</v>
      </c>
      <c r="D9" s="134">
        <v>37</v>
      </c>
      <c r="E9" s="134">
        <v>27</v>
      </c>
      <c r="F9" s="134">
        <v>18</v>
      </c>
      <c r="G9" s="134">
        <v>21</v>
      </c>
      <c r="H9" s="134">
        <v>4</v>
      </c>
      <c r="I9" s="134">
        <v>1</v>
      </c>
      <c r="J9" s="26">
        <f>SUM(B9:I9)</f>
        <v>273</v>
      </c>
      <c r="K9"/>
    </row>
    <row r="10" spans="1:11" s="4" customFormat="1" ht="10.5" customHeight="1">
      <c r="A10" s="11" t="s">
        <v>64</v>
      </c>
      <c r="B10" s="135">
        <v>1</v>
      </c>
      <c r="C10" s="134">
        <v>24</v>
      </c>
      <c r="D10" s="134">
        <v>48</v>
      </c>
      <c r="E10" s="134">
        <v>24</v>
      </c>
      <c r="F10" s="134">
        <v>20</v>
      </c>
      <c r="G10" s="134">
        <v>32</v>
      </c>
      <c r="H10" s="134">
        <v>20</v>
      </c>
      <c r="I10" s="134">
        <v>21</v>
      </c>
      <c r="J10" s="26">
        <f>SUM(B10:I10)</f>
        <v>190</v>
      </c>
      <c r="K10"/>
    </row>
    <row r="11" spans="1:11" s="4" customFormat="1" ht="10.5" customHeight="1">
      <c r="A11" s="11" t="s">
        <v>25</v>
      </c>
      <c r="B11" s="135">
        <v>3</v>
      </c>
      <c r="C11" s="134">
        <v>1</v>
      </c>
      <c r="D11" s="134">
        <v>0</v>
      </c>
      <c r="E11" s="134">
        <v>1</v>
      </c>
      <c r="F11" s="134">
        <v>2</v>
      </c>
      <c r="G11" s="134">
        <v>5</v>
      </c>
      <c r="H11" s="134">
        <v>7</v>
      </c>
      <c r="I11" s="134">
        <v>0</v>
      </c>
      <c r="J11" s="26">
        <f>SUM(B11:I11)</f>
        <v>19</v>
      </c>
      <c r="K11"/>
    </row>
    <row r="12" spans="1:11" s="4" customFormat="1" ht="12" customHeight="1" thickBot="1">
      <c r="A12" s="11" t="s">
        <v>82</v>
      </c>
      <c r="B12" s="135">
        <v>91</v>
      </c>
      <c r="C12" s="134">
        <v>50</v>
      </c>
      <c r="D12" s="134">
        <v>49</v>
      </c>
      <c r="E12" s="134">
        <v>34</v>
      </c>
      <c r="F12" s="134">
        <v>34</v>
      </c>
      <c r="G12" s="134">
        <v>47</v>
      </c>
      <c r="H12" s="134">
        <v>36</v>
      </c>
      <c r="I12" s="134">
        <v>29</v>
      </c>
      <c r="J12" s="26">
        <f>SUM(B12:I12)</f>
        <v>370</v>
      </c>
      <c r="K12"/>
    </row>
    <row r="13" spans="1:10" s="4" customFormat="1" ht="10.5" customHeight="1">
      <c r="A13" s="64" t="s">
        <v>4</v>
      </c>
      <c r="B13" s="105">
        <f>SUM(B8:B12)</f>
        <v>283</v>
      </c>
      <c r="C13" s="106">
        <f>SUM(C8:C12)</f>
        <v>162</v>
      </c>
      <c r="D13" s="106">
        <f>SUM(D8:D12)</f>
        <v>150</v>
      </c>
      <c r="E13" s="106">
        <f>SUM(E8:E12)</f>
        <v>94</v>
      </c>
      <c r="F13" s="106">
        <f>SUM(F8:F12)</f>
        <v>80</v>
      </c>
      <c r="G13" s="106">
        <f>SUM(G8:G12)</f>
        <v>107</v>
      </c>
      <c r="H13" s="106">
        <f>SUM(H8:H12)</f>
        <v>68</v>
      </c>
      <c r="I13" s="106">
        <f>SUM(I8:I12)</f>
        <v>52</v>
      </c>
      <c r="J13" s="139">
        <f>SUM(J8:J12)</f>
        <v>996</v>
      </c>
    </row>
    <row r="14" spans="1:11" s="19" customFormat="1" ht="10.5" customHeight="1" thickBot="1">
      <c r="A14" s="18"/>
      <c r="B14" s="126">
        <f>B13/$J13</f>
        <v>0.28413654618473894</v>
      </c>
      <c r="C14" s="127">
        <f aca="true" t="shared" si="0" ref="C14:I14">C13/$J13</f>
        <v>0.16265060240963855</v>
      </c>
      <c r="D14" s="127">
        <f t="shared" si="0"/>
        <v>0.15060240963855423</v>
      </c>
      <c r="E14" s="127">
        <f t="shared" si="0"/>
        <v>0.09437751004016064</v>
      </c>
      <c r="F14" s="127">
        <f t="shared" si="0"/>
        <v>0.08032128514056225</v>
      </c>
      <c r="G14" s="127">
        <f t="shared" si="0"/>
        <v>0.10742971887550201</v>
      </c>
      <c r="H14" s="127">
        <f t="shared" si="0"/>
        <v>0.06827309236947791</v>
      </c>
      <c r="I14" s="127">
        <f t="shared" si="0"/>
        <v>0.05220883534136546</v>
      </c>
      <c r="J14" s="166"/>
      <c r="K14" s="45"/>
    </row>
    <row r="15" spans="1:10" s="4" customFormat="1" ht="10.5" customHeight="1">
      <c r="A15" s="11" t="s">
        <v>70</v>
      </c>
      <c r="B15" s="135">
        <v>16</v>
      </c>
      <c r="C15" s="134">
        <v>6</v>
      </c>
      <c r="D15" s="134">
        <v>4</v>
      </c>
      <c r="E15" s="134">
        <v>3</v>
      </c>
      <c r="F15" s="134">
        <v>1</v>
      </c>
      <c r="G15" s="134">
        <v>0</v>
      </c>
      <c r="H15" s="134">
        <v>1</v>
      </c>
      <c r="I15" s="134">
        <v>1</v>
      </c>
      <c r="J15" s="25">
        <f>SUM(B15:I15)</f>
        <v>32</v>
      </c>
    </row>
    <row r="16" spans="1:10" s="4" customFormat="1" ht="11.25" customHeight="1" thickBot="1">
      <c r="A16" s="11" t="s">
        <v>8</v>
      </c>
      <c r="B16" s="160">
        <v>4</v>
      </c>
      <c r="C16" s="161">
        <v>7</v>
      </c>
      <c r="D16" s="161">
        <v>2</v>
      </c>
      <c r="E16" s="161">
        <v>0</v>
      </c>
      <c r="F16" s="161">
        <v>2</v>
      </c>
      <c r="G16" s="161">
        <v>4</v>
      </c>
      <c r="H16" s="161">
        <v>7</v>
      </c>
      <c r="I16" s="161">
        <v>18</v>
      </c>
      <c r="J16" s="179">
        <f>SUM(B16:I16)</f>
        <v>44</v>
      </c>
    </row>
    <row r="17" spans="1:10" s="4" customFormat="1" ht="10.5" customHeight="1">
      <c r="A17" s="64" t="s">
        <v>10</v>
      </c>
      <c r="B17" s="105">
        <f aca="true" t="shared" si="1" ref="B17:I17">SUM(B15:B16)</f>
        <v>20</v>
      </c>
      <c r="C17" s="106">
        <f t="shared" si="1"/>
        <v>13</v>
      </c>
      <c r="D17" s="106">
        <f t="shared" si="1"/>
        <v>6</v>
      </c>
      <c r="E17" s="106">
        <f t="shared" si="1"/>
        <v>3</v>
      </c>
      <c r="F17" s="106">
        <f t="shared" si="1"/>
        <v>3</v>
      </c>
      <c r="G17" s="106">
        <f t="shared" si="1"/>
        <v>4</v>
      </c>
      <c r="H17" s="106">
        <f t="shared" si="1"/>
        <v>8</v>
      </c>
      <c r="I17" s="106">
        <f t="shared" si="1"/>
        <v>19</v>
      </c>
      <c r="J17" s="157">
        <f>SUM(J15:J16)</f>
        <v>76</v>
      </c>
    </row>
    <row r="18" spans="1:11" s="19" customFormat="1" ht="10.5" customHeight="1">
      <c r="A18" s="18"/>
      <c r="B18" s="73">
        <f aca="true" t="shared" si="2" ref="B18:I18">B17/$J17</f>
        <v>0.2631578947368421</v>
      </c>
      <c r="C18" s="20">
        <f t="shared" si="2"/>
        <v>0.17105263157894737</v>
      </c>
      <c r="D18" s="20">
        <f t="shared" si="2"/>
        <v>0.07894736842105263</v>
      </c>
      <c r="E18" s="20">
        <f t="shared" si="2"/>
        <v>0.039473684210526314</v>
      </c>
      <c r="F18" s="20">
        <f t="shared" si="2"/>
        <v>0.039473684210526314</v>
      </c>
      <c r="G18" s="20">
        <f t="shared" si="2"/>
        <v>0.05263157894736842</v>
      </c>
      <c r="H18" s="20">
        <f t="shared" si="2"/>
        <v>0.10526315789473684</v>
      </c>
      <c r="I18" s="20">
        <f t="shared" si="2"/>
        <v>0.25</v>
      </c>
      <c r="J18" s="60"/>
      <c r="K18" s="45"/>
    </row>
    <row r="19" spans="1:10" s="4" customFormat="1" ht="10.5" customHeight="1" thickBot="1">
      <c r="A19" s="68" t="s">
        <v>5</v>
      </c>
      <c r="B19" s="91">
        <f>B17+B13</f>
        <v>303</v>
      </c>
      <c r="C19" s="92">
        <f aca="true" t="shared" si="3" ref="C19:J19">C17+C13</f>
        <v>175</v>
      </c>
      <c r="D19" s="92">
        <f t="shared" si="3"/>
        <v>156</v>
      </c>
      <c r="E19" s="92">
        <f t="shared" si="3"/>
        <v>97</v>
      </c>
      <c r="F19" s="92">
        <f t="shared" si="3"/>
        <v>83</v>
      </c>
      <c r="G19" s="92">
        <f t="shared" si="3"/>
        <v>111</v>
      </c>
      <c r="H19" s="92">
        <f t="shared" si="3"/>
        <v>76</v>
      </c>
      <c r="I19" s="92">
        <f t="shared" si="3"/>
        <v>71</v>
      </c>
      <c r="J19" s="17">
        <f t="shared" si="3"/>
        <v>1072</v>
      </c>
    </row>
    <row r="20" spans="1:11" s="6" customFormat="1" ht="10.5" customHeight="1" thickBot="1">
      <c r="A20" s="67"/>
      <c r="B20" s="16">
        <f aca="true" t="shared" si="4" ref="B20:I20">B19/$J19</f>
        <v>0.2826492537313433</v>
      </c>
      <c r="C20" s="16">
        <f t="shared" si="4"/>
        <v>0.16324626865671643</v>
      </c>
      <c r="D20" s="16">
        <f t="shared" si="4"/>
        <v>0.1455223880597015</v>
      </c>
      <c r="E20" s="16">
        <f t="shared" si="4"/>
        <v>0.09048507462686567</v>
      </c>
      <c r="F20" s="16">
        <f t="shared" si="4"/>
        <v>0.07742537313432836</v>
      </c>
      <c r="G20" s="16">
        <f t="shared" si="4"/>
        <v>0.10354477611940298</v>
      </c>
      <c r="H20" s="16">
        <f t="shared" si="4"/>
        <v>0.0708955223880597</v>
      </c>
      <c r="I20" s="16">
        <f t="shared" si="4"/>
        <v>0.06623134328358209</v>
      </c>
      <c r="J20" s="138"/>
      <c r="K20" s="45"/>
    </row>
    <row r="21" spans="1:10" s="6" customFormat="1" ht="10.5" customHeight="1" thickBot="1">
      <c r="A21" s="43"/>
      <c r="B21" s="16"/>
      <c r="C21" s="16"/>
      <c r="D21" s="16"/>
      <c r="E21" s="16"/>
      <c r="F21" s="16"/>
      <c r="G21" s="16"/>
      <c r="H21" s="16"/>
      <c r="I21" s="16"/>
      <c r="J21" s="44"/>
    </row>
    <row r="22" spans="1:10" s="2" customFormat="1" ht="13.5" customHeight="1" thickBot="1">
      <c r="A22" s="66" t="s">
        <v>49</v>
      </c>
      <c r="B22" s="27" t="s">
        <v>30</v>
      </c>
      <c r="C22" s="28" t="s">
        <v>31</v>
      </c>
      <c r="D22" s="28" t="s">
        <v>32</v>
      </c>
      <c r="E22" s="28" t="s">
        <v>33</v>
      </c>
      <c r="F22" s="28" t="s">
        <v>34</v>
      </c>
      <c r="G22" s="28" t="s">
        <v>35</v>
      </c>
      <c r="H22" s="28" t="s">
        <v>36</v>
      </c>
      <c r="I22" s="28" t="s">
        <v>37</v>
      </c>
      <c r="J22" s="186" t="s">
        <v>2</v>
      </c>
    </row>
    <row r="23" spans="1:11" s="4" customFormat="1" ht="10.5" customHeight="1">
      <c r="A23" s="11" t="s">
        <v>73</v>
      </c>
      <c r="B23" s="129">
        <v>104</v>
      </c>
      <c r="C23" s="130">
        <v>44</v>
      </c>
      <c r="D23" s="130">
        <v>11</v>
      </c>
      <c r="E23" s="130">
        <v>12</v>
      </c>
      <c r="F23" s="130">
        <v>11</v>
      </c>
      <c r="G23" s="130">
        <v>6</v>
      </c>
      <c r="H23" s="130">
        <v>1</v>
      </c>
      <c r="I23" s="130">
        <v>0</v>
      </c>
      <c r="J23" s="25">
        <f>SUM(B23:I23)</f>
        <v>189</v>
      </c>
      <c r="K23"/>
    </row>
    <row r="24" spans="1:11" s="4" customFormat="1" ht="10.5" customHeight="1">
      <c r="A24" s="11" t="s">
        <v>65</v>
      </c>
      <c r="B24" s="119">
        <v>102</v>
      </c>
      <c r="C24" s="120">
        <v>17</v>
      </c>
      <c r="D24" s="120">
        <v>24</v>
      </c>
      <c r="E24" s="120">
        <v>6</v>
      </c>
      <c r="F24" s="120">
        <v>9</v>
      </c>
      <c r="G24" s="120">
        <v>0</v>
      </c>
      <c r="H24" s="120">
        <v>0</v>
      </c>
      <c r="I24" s="120">
        <v>1</v>
      </c>
      <c r="J24" s="26">
        <f>SUM(B24:I24)</f>
        <v>159</v>
      </c>
      <c r="K24"/>
    </row>
    <row r="25" spans="1:11" s="4" customFormat="1" ht="11.25" customHeight="1">
      <c r="A25" s="11" t="s">
        <v>66</v>
      </c>
      <c r="B25" s="119">
        <v>105</v>
      </c>
      <c r="C25" s="120">
        <v>30</v>
      </c>
      <c r="D25" s="120">
        <v>44</v>
      </c>
      <c r="E25" s="120">
        <v>10</v>
      </c>
      <c r="F25" s="120">
        <v>4</v>
      </c>
      <c r="G25" s="120">
        <v>2</v>
      </c>
      <c r="H25" s="120">
        <v>0</v>
      </c>
      <c r="I25" s="120">
        <v>0</v>
      </c>
      <c r="J25" s="26">
        <f>SUM(B25:I25)</f>
        <v>195</v>
      </c>
      <c r="K25"/>
    </row>
    <row r="26" spans="1:11" s="4" customFormat="1" ht="11.25" customHeight="1">
      <c r="A26" s="11" t="s">
        <v>79</v>
      </c>
      <c r="B26" s="119">
        <v>96</v>
      </c>
      <c r="C26" s="120">
        <v>47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26">
        <f>SUM(B26:I26)</f>
        <v>143</v>
      </c>
      <c r="K26"/>
    </row>
    <row r="27" spans="1:11" s="4" customFormat="1" ht="10.5" customHeight="1">
      <c r="A27" s="11" t="s">
        <v>83</v>
      </c>
      <c r="B27" s="119">
        <v>79</v>
      </c>
      <c r="C27" s="120">
        <v>22</v>
      </c>
      <c r="D27" s="120">
        <v>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26">
        <f>SUM(B27:I27)</f>
        <v>105</v>
      </c>
      <c r="K27"/>
    </row>
    <row r="28" spans="1:11" s="4" customFormat="1" ht="10.5" customHeight="1" thickBot="1">
      <c r="A28" s="62" t="s">
        <v>67</v>
      </c>
      <c r="B28" s="119">
        <v>113</v>
      </c>
      <c r="C28" s="120">
        <v>30</v>
      </c>
      <c r="D28" s="120">
        <v>37</v>
      </c>
      <c r="E28" s="120">
        <v>22</v>
      </c>
      <c r="F28" s="120">
        <v>20</v>
      </c>
      <c r="G28" s="120">
        <v>1</v>
      </c>
      <c r="H28" s="120">
        <v>1</v>
      </c>
      <c r="I28" s="120">
        <v>0</v>
      </c>
      <c r="J28" s="26">
        <f>SUM(B28:I28)</f>
        <v>224</v>
      </c>
      <c r="K28"/>
    </row>
    <row r="29" spans="1:11" s="4" customFormat="1" ht="10.5" customHeight="1">
      <c r="A29" s="64" t="s">
        <v>4</v>
      </c>
      <c r="B29" s="105">
        <f aca="true" t="shared" si="5" ref="B29:J29">SUM(B23:B28)</f>
        <v>599</v>
      </c>
      <c r="C29" s="106">
        <f t="shared" si="5"/>
        <v>190</v>
      </c>
      <c r="D29" s="106">
        <f t="shared" si="5"/>
        <v>120</v>
      </c>
      <c r="E29" s="106">
        <f t="shared" si="5"/>
        <v>50</v>
      </c>
      <c r="F29" s="106">
        <f t="shared" si="5"/>
        <v>44</v>
      </c>
      <c r="G29" s="106">
        <f t="shared" si="5"/>
        <v>9</v>
      </c>
      <c r="H29" s="106">
        <f t="shared" si="5"/>
        <v>2</v>
      </c>
      <c r="I29" s="106">
        <f t="shared" si="5"/>
        <v>1</v>
      </c>
      <c r="J29" s="175">
        <f t="shared" si="5"/>
        <v>1015</v>
      </c>
      <c r="K29" s="19"/>
    </row>
    <row r="30" spans="1:11" s="19" customFormat="1" ht="10.5" customHeight="1" thickBot="1">
      <c r="A30" s="18"/>
      <c r="B30" s="126">
        <f>B29/$J29</f>
        <v>0.5901477832512315</v>
      </c>
      <c r="C30" s="127">
        <f>C29/$J29</f>
        <v>0.18719211822660098</v>
      </c>
      <c r="D30" s="127">
        <f>D29/$J29</f>
        <v>0.11822660098522167</v>
      </c>
      <c r="E30" s="127">
        <f>E29/$J29</f>
        <v>0.04926108374384237</v>
      </c>
      <c r="F30" s="127">
        <f>F29/$J29</f>
        <v>0.04334975369458128</v>
      </c>
      <c r="G30" s="127">
        <f>G29/$J29</f>
        <v>0.008866995073891626</v>
      </c>
      <c r="H30" s="127">
        <f>H29/$J29</f>
        <v>0.0019704433497536944</v>
      </c>
      <c r="I30" s="127">
        <f>I29/$J29</f>
        <v>0.0009852216748768472</v>
      </c>
      <c r="J30" s="166"/>
      <c r="K30" s="45"/>
    </row>
    <row r="31" spans="1:11" s="19" customFormat="1" ht="10.5" customHeight="1">
      <c r="A31" s="18"/>
      <c r="B31" s="73"/>
      <c r="C31" s="20"/>
      <c r="D31" s="20"/>
      <c r="E31" s="20"/>
      <c r="F31" s="20"/>
      <c r="G31" s="20"/>
      <c r="H31" s="20"/>
      <c r="I31" s="20"/>
      <c r="J31" s="168"/>
      <c r="K31" s="45"/>
    </row>
    <row r="32" spans="1:10" s="4" customFormat="1" ht="10.5" customHeight="1">
      <c r="A32" s="11" t="s">
        <v>74</v>
      </c>
      <c r="B32" s="119">
        <v>34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26">
        <f>SUM(B32:I32)</f>
        <v>34</v>
      </c>
    </row>
    <row r="33" spans="1:10" s="4" customFormat="1" ht="12.75" customHeight="1" thickBot="1">
      <c r="A33" s="11" t="s">
        <v>83</v>
      </c>
      <c r="B33" s="119">
        <v>3</v>
      </c>
      <c r="C33" s="120">
        <v>2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26">
        <f>SUM(B33:I33)</f>
        <v>5</v>
      </c>
    </row>
    <row r="34" spans="1:10" s="4" customFormat="1" ht="10.5" customHeight="1">
      <c r="A34" s="64" t="s">
        <v>10</v>
      </c>
      <c r="B34" s="116">
        <f aca="true" t="shared" si="6" ref="B34:I34">SUM(B32:B33)</f>
        <v>37</v>
      </c>
      <c r="C34" s="117">
        <f t="shared" si="6"/>
        <v>2</v>
      </c>
      <c r="D34" s="117">
        <f t="shared" si="6"/>
        <v>0</v>
      </c>
      <c r="E34" s="117">
        <f t="shared" si="6"/>
        <v>0</v>
      </c>
      <c r="F34" s="117">
        <f t="shared" si="6"/>
        <v>0</v>
      </c>
      <c r="G34" s="117">
        <f t="shared" si="6"/>
        <v>0</v>
      </c>
      <c r="H34" s="117">
        <f t="shared" si="6"/>
        <v>0</v>
      </c>
      <c r="I34" s="117">
        <f t="shared" si="6"/>
        <v>0</v>
      </c>
      <c r="J34" s="187">
        <f>SUM(J32:J33)</f>
        <v>39</v>
      </c>
    </row>
    <row r="35" spans="1:11" s="19" customFormat="1" ht="10.5" customHeight="1" thickBot="1">
      <c r="A35" s="18"/>
      <c r="B35" s="126">
        <f aca="true" t="shared" si="7" ref="B35:I35">B34/$J34</f>
        <v>0.9487179487179487</v>
      </c>
      <c r="C35" s="127">
        <f t="shared" si="7"/>
        <v>0.05128205128205128</v>
      </c>
      <c r="D35" s="127">
        <f t="shared" si="7"/>
        <v>0</v>
      </c>
      <c r="E35" s="127">
        <f t="shared" si="7"/>
        <v>0</v>
      </c>
      <c r="F35" s="127">
        <f t="shared" si="7"/>
        <v>0</v>
      </c>
      <c r="G35" s="127">
        <f t="shared" si="7"/>
        <v>0</v>
      </c>
      <c r="H35" s="127">
        <f t="shared" si="7"/>
        <v>0</v>
      </c>
      <c r="I35" s="127">
        <f t="shared" si="7"/>
        <v>0</v>
      </c>
      <c r="J35" s="166"/>
      <c r="K35" s="45"/>
    </row>
    <row r="36" spans="1:10" s="4" customFormat="1" ht="12.75">
      <c r="A36" s="68" t="s">
        <v>5</v>
      </c>
      <c r="B36" s="110">
        <f aca="true" t="shared" si="8" ref="B36:J36">B34+B29</f>
        <v>636</v>
      </c>
      <c r="C36" s="111">
        <f t="shared" si="8"/>
        <v>192</v>
      </c>
      <c r="D36" s="111">
        <f t="shared" si="8"/>
        <v>120</v>
      </c>
      <c r="E36" s="111">
        <f t="shared" si="8"/>
        <v>50</v>
      </c>
      <c r="F36" s="111">
        <f t="shared" si="8"/>
        <v>44</v>
      </c>
      <c r="G36" s="111">
        <f t="shared" si="8"/>
        <v>9</v>
      </c>
      <c r="H36" s="111">
        <f t="shared" si="8"/>
        <v>2</v>
      </c>
      <c r="I36" s="111">
        <f t="shared" si="8"/>
        <v>1</v>
      </c>
      <c r="J36" s="175">
        <f t="shared" si="8"/>
        <v>1054</v>
      </c>
    </row>
    <row r="37" spans="1:11" s="6" customFormat="1" ht="10.5" customHeight="1" thickBot="1">
      <c r="A37" s="67"/>
      <c r="B37" s="109">
        <f aca="true" t="shared" si="9" ref="B37:I37">B36/$J36</f>
        <v>0.603415559772296</v>
      </c>
      <c r="C37" s="109">
        <f t="shared" si="9"/>
        <v>0.18216318785578747</v>
      </c>
      <c r="D37" s="109">
        <f t="shared" si="9"/>
        <v>0.11385199240986717</v>
      </c>
      <c r="E37" s="109">
        <f t="shared" si="9"/>
        <v>0.04743833017077799</v>
      </c>
      <c r="F37" s="109">
        <f t="shared" si="9"/>
        <v>0.04174573055028463</v>
      </c>
      <c r="G37" s="109">
        <f t="shared" si="9"/>
        <v>0.008538899430740038</v>
      </c>
      <c r="H37" s="109">
        <f t="shared" si="9"/>
        <v>0.0018975332068311196</v>
      </c>
      <c r="I37" s="109">
        <f t="shared" si="9"/>
        <v>0.0009487666034155598</v>
      </c>
      <c r="J37" s="153"/>
      <c r="K37" s="45"/>
    </row>
    <row r="38" ht="13.5" customHeight="1"/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0">
      <selection activeCell="A40" sqref="A40:IV46"/>
    </sheetView>
  </sheetViews>
  <sheetFormatPr defaultColWidth="9.140625" defaultRowHeight="12.75"/>
  <cols>
    <col min="1" max="1" width="35.7109375" style="0" customWidth="1"/>
    <col min="2" max="9" width="10.7109375" style="141" customWidth="1"/>
    <col min="10" max="10" width="12.8515625" style="141" customWidth="1"/>
  </cols>
  <sheetData>
    <row r="1" spans="1:10" ht="13.5" customHeight="1">
      <c r="A1" s="1"/>
      <c r="B1" s="22"/>
      <c r="C1" s="22"/>
      <c r="D1" s="22"/>
      <c r="E1" s="23" t="s">
        <v>16</v>
      </c>
      <c r="F1" s="22"/>
      <c r="G1" s="22"/>
      <c r="H1" s="22"/>
      <c r="I1" s="22"/>
      <c r="J1" s="22"/>
    </row>
    <row r="2" spans="1:10" ht="13.5" customHeight="1">
      <c r="A2" s="1"/>
      <c r="B2" s="22"/>
      <c r="C2" s="22"/>
      <c r="D2" s="22"/>
      <c r="E2" s="22"/>
      <c r="F2" s="22"/>
      <c r="G2" s="22"/>
      <c r="H2" s="22"/>
      <c r="I2" s="22"/>
      <c r="J2" s="22"/>
    </row>
    <row r="3" spans="1:10" ht="13.5" customHeight="1">
      <c r="A3" s="1"/>
      <c r="B3" s="22"/>
      <c r="C3" s="22"/>
      <c r="D3" s="22"/>
      <c r="E3" s="23" t="s">
        <v>80</v>
      </c>
      <c r="F3" s="22"/>
      <c r="G3" s="22"/>
      <c r="H3" s="22"/>
      <c r="I3" s="22"/>
      <c r="J3" s="22"/>
    </row>
    <row r="4" spans="1:10" ht="13.5" customHeight="1">
      <c r="A4" s="1"/>
      <c r="B4" s="22"/>
      <c r="C4" s="22"/>
      <c r="D4" s="22"/>
      <c r="E4" s="24" t="s">
        <v>84</v>
      </c>
      <c r="F4" s="22"/>
      <c r="G4" s="22"/>
      <c r="H4" s="22"/>
      <c r="I4" s="22"/>
      <c r="J4" s="22"/>
    </row>
    <row r="5" spans="1:10" ht="13.5" customHeight="1">
      <c r="A5" s="1"/>
      <c r="B5" s="22"/>
      <c r="C5" s="22"/>
      <c r="D5" s="22"/>
      <c r="E5" s="22"/>
      <c r="F5" s="22"/>
      <c r="G5" s="22"/>
      <c r="H5" s="22"/>
      <c r="I5" s="22"/>
      <c r="J5" s="22"/>
    </row>
    <row r="6" spans="1:10" ht="13.5" customHeight="1" thickBot="1">
      <c r="A6" s="1"/>
      <c r="B6" s="22"/>
      <c r="C6" s="22"/>
      <c r="D6" s="22"/>
      <c r="E6" s="22"/>
      <c r="F6" s="22"/>
      <c r="G6" s="22"/>
      <c r="H6" s="22"/>
      <c r="I6" s="22"/>
      <c r="J6" s="22"/>
    </row>
    <row r="7" spans="1:10" s="2" customFormat="1" ht="13.5" customHeight="1" thickBot="1">
      <c r="A7" s="66" t="s">
        <v>12</v>
      </c>
      <c r="B7" s="7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9" t="s">
        <v>2</v>
      </c>
    </row>
    <row r="8" spans="1:10" s="90" customFormat="1" ht="13.5" customHeight="1">
      <c r="A8" s="11" t="s">
        <v>70</v>
      </c>
      <c r="B8" s="129">
        <v>0</v>
      </c>
      <c r="C8" s="130">
        <v>1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25"/>
    </row>
    <row r="9" spans="1:10" s="90" customFormat="1" ht="13.5" customHeight="1">
      <c r="A9" s="11" t="s">
        <v>71</v>
      </c>
      <c r="B9" s="119">
        <v>3</v>
      </c>
      <c r="C9" s="120">
        <v>3</v>
      </c>
      <c r="D9" s="120">
        <v>2</v>
      </c>
      <c r="E9" s="120">
        <v>3</v>
      </c>
      <c r="F9" s="120">
        <v>1</v>
      </c>
      <c r="G9" s="120">
        <v>3</v>
      </c>
      <c r="H9" s="120">
        <v>3</v>
      </c>
      <c r="I9" s="120">
        <v>0</v>
      </c>
      <c r="J9" s="26">
        <f>SUM(B9:I9)</f>
        <v>18</v>
      </c>
    </row>
    <row r="10" spans="1:11" s="4" customFormat="1" ht="13.5" customHeight="1" thickBot="1">
      <c r="A10" s="11" t="s">
        <v>25</v>
      </c>
      <c r="B10" s="119">
        <v>113</v>
      </c>
      <c r="C10" s="120">
        <v>69</v>
      </c>
      <c r="D10" s="120">
        <v>69</v>
      </c>
      <c r="E10" s="120">
        <v>54</v>
      </c>
      <c r="F10" s="120">
        <v>30</v>
      </c>
      <c r="G10" s="120">
        <v>56</v>
      </c>
      <c r="H10" s="120">
        <v>26</v>
      </c>
      <c r="I10" s="120">
        <v>25</v>
      </c>
      <c r="J10" s="26">
        <f>SUM(B10:I10)</f>
        <v>442</v>
      </c>
      <c r="K10"/>
    </row>
    <row r="11" spans="1:10" s="4" customFormat="1" ht="13.5" customHeight="1" thickBot="1">
      <c r="A11" s="64" t="s">
        <v>4</v>
      </c>
      <c r="B11" s="113">
        <f aca="true" t="shared" si="0" ref="B11:J11">SUM(B8:B10)</f>
        <v>116</v>
      </c>
      <c r="C11" s="115">
        <f t="shared" si="0"/>
        <v>73</v>
      </c>
      <c r="D11" s="115">
        <f t="shared" si="0"/>
        <v>71</v>
      </c>
      <c r="E11" s="115">
        <f t="shared" si="0"/>
        <v>57</v>
      </c>
      <c r="F11" s="115">
        <f t="shared" si="0"/>
        <v>31</v>
      </c>
      <c r="G11" s="115">
        <f t="shared" si="0"/>
        <v>59</v>
      </c>
      <c r="H11" s="115">
        <f t="shared" si="0"/>
        <v>29</v>
      </c>
      <c r="I11" s="115">
        <f t="shared" si="0"/>
        <v>25</v>
      </c>
      <c r="J11" s="114">
        <f t="shared" si="0"/>
        <v>460</v>
      </c>
    </row>
    <row r="12" spans="1:11" s="19" customFormat="1" ht="13.5" customHeight="1">
      <c r="A12" s="18"/>
      <c r="B12" s="97">
        <f aca="true" t="shared" si="1" ref="B12:I12">B11/$J11</f>
        <v>0.25217391304347825</v>
      </c>
      <c r="C12" s="125">
        <f t="shared" si="1"/>
        <v>0.15869565217391304</v>
      </c>
      <c r="D12" s="125">
        <f t="shared" si="1"/>
        <v>0.15434782608695652</v>
      </c>
      <c r="E12" s="125">
        <f t="shared" si="1"/>
        <v>0.12391304347826088</v>
      </c>
      <c r="F12" s="125">
        <f t="shared" si="1"/>
        <v>0.06739130434782609</v>
      </c>
      <c r="G12" s="125">
        <f t="shared" si="1"/>
        <v>0.1282608695652174</v>
      </c>
      <c r="H12" s="125">
        <f t="shared" si="1"/>
        <v>0.06304347826086956</v>
      </c>
      <c r="I12" s="125">
        <f t="shared" si="1"/>
        <v>0.05434782608695652</v>
      </c>
      <c r="J12" s="140"/>
      <c r="K12" s="45"/>
    </row>
    <row r="13" spans="2:11" s="4" customFormat="1" ht="13.5" customHeight="1" thickBot="1">
      <c r="B13" s="180"/>
      <c r="C13" s="181"/>
      <c r="D13" s="181"/>
      <c r="E13" s="181"/>
      <c r="F13" s="181"/>
      <c r="G13" s="181"/>
      <c r="H13" s="181"/>
      <c r="I13" s="181"/>
      <c r="J13" s="140"/>
      <c r="K13"/>
    </row>
    <row r="14" spans="1:11" s="4" customFormat="1" ht="13.5" customHeight="1">
      <c r="A14" s="11" t="s">
        <v>8</v>
      </c>
      <c r="B14" s="119">
        <v>5</v>
      </c>
      <c r="C14" s="120">
        <v>2</v>
      </c>
      <c r="D14" s="120">
        <v>1</v>
      </c>
      <c r="E14" s="120">
        <v>3</v>
      </c>
      <c r="F14" s="120">
        <v>0</v>
      </c>
      <c r="G14" s="120">
        <v>3</v>
      </c>
      <c r="H14" s="120">
        <v>1</v>
      </c>
      <c r="I14" s="120">
        <v>3</v>
      </c>
      <c r="J14" s="25">
        <f>SUM(B14:I14)</f>
        <v>18</v>
      </c>
      <c r="K14"/>
    </row>
    <row r="15" spans="1:10" s="4" customFormat="1" ht="13.5" customHeight="1" thickBot="1">
      <c r="A15" s="64" t="s">
        <v>10</v>
      </c>
      <c r="B15" s="131">
        <f>SUM(B13:B14)</f>
        <v>5</v>
      </c>
      <c r="C15" s="132">
        <f aca="true" t="shared" si="2" ref="C15:I15">SUM(C13:C14)</f>
        <v>2</v>
      </c>
      <c r="D15" s="132">
        <f t="shared" si="2"/>
        <v>1</v>
      </c>
      <c r="E15" s="132">
        <f t="shared" si="2"/>
        <v>3</v>
      </c>
      <c r="F15" s="132">
        <f t="shared" si="2"/>
        <v>0</v>
      </c>
      <c r="G15" s="132">
        <f t="shared" si="2"/>
        <v>3</v>
      </c>
      <c r="H15" s="132">
        <f t="shared" si="2"/>
        <v>1</v>
      </c>
      <c r="I15" s="132">
        <f t="shared" si="2"/>
        <v>3</v>
      </c>
      <c r="J15" s="26">
        <f>SUM(J13:J14)</f>
        <v>18</v>
      </c>
    </row>
    <row r="16" spans="1:11" s="19" customFormat="1" ht="13.5" customHeight="1" thickBot="1">
      <c r="A16" s="18"/>
      <c r="B16" s="73">
        <f aca="true" t="shared" si="3" ref="B16:I16">B15/$J15</f>
        <v>0.2777777777777778</v>
      </c>
      <c r="C16" s="20">
        <f t="shared" si="3"/>
        <v>0.1111111111111111</v>
      </c>
      <c r="D16" s="20">
        <f t="shared" si="3"/>
        <v>0.05555555555555555</v>
      </c>
      <c r="E16" s="20">
        <f t="shared" si="3"/>
        <v>0.16666666666666666</v>
      </c>
      <c r="F16" s="20">
        <f t="shared" si="3"/>
        <v>0</v>
      </c>
      <c r="G16" s="20">
        <f t="shared" si="3"/>
        <v>0.16666666666666666</v>
      </c>
      <c r="H16" s="20">
        <f t="shared" si="3"/>
        <v>0.05555555555555555</v>
      </c>
      <c r="I16" s="20">
        <f t="shared" si="3"/>
        <v>0.16666666666666666</v>
      </c>
      <c r="J16" s="184"/>
      <c r="K16" s="45"/>
    </row>
    <row r="17" spans="1:10" s="4" customFormat="1" ht="13.5" customHeight="1" thickBot="1">
      <c r="A17" s="68" t="s">
        <v>5</v>
      </c>
      <c r="B17" s="110">
        <f aca="true" t="shared" si="4" ref="B17:I17">B15+B11</f>
        <v>121</v>
      </c>
      <c r="C17" s="111">
        <f t="shared" si="4"/>
        <v>75</v>
      </c>
      <c r="D17" s="111">
        <f t="shared" si="4"/>
        <v>72</v>
      </c>
      <c r="E17" s="111">
        <f t="shared" si="4"/>
        <v>60</v>
      </c>
      <c r="F17" s="111">
        <f t="shared" si="4"/>
        <v>31</v>
      </c>
      <c r="G17" s="111">
        <f t="shared" si="4"/>
        <v>62</v>
      </c>
      <c r="H17" s="111">
        <f t="shared" si="4"/>
        <v>30</v>
      </c>
      <c r="I17" s="111">
        <f t="shared" si="4"/>
        <v>28</v>
      </c>
      <c r="J17" s="179">
        <f>J15+J11</f>
        <v>478</v>
      </c>
    </row>
    <row r="18" spans="1:11" s="6" customFormat="1" ht="13.5" customHeight="1" thickBot="1">
      <c r="A18" s="67"/>
      <c r="B18" s="108">
        <f aca="true" t="shared" si="5" ref="B18:I18">B17/$J17</f>
        <v>0.25313807531380755</v>
      </c>
      <c r="C18" s="109">
        <f t="shared" si="5"/>
        <v>0.15690376569037656</v>
      </c>
      <c r="D18" s="109">
        <v>0.16</v>
      </c>
      <c r="E18" s="109">
        <f t="shared" si="5"/>
        <v>0.12552301255230125</v>
      </c>
      <c r="F18" s="109">
        <f t="shared" si="5"/>
        <v>0.06485355648535565</v>
      </c>
      <c r="G18" s="109">
        <f t="shared" si="5"/>
        <v>0.1297071129707113</v>
      </c>
      <c r="H18" s="109">
        <f t="shared" si="5"/>
        <v>0.06276150627615062</v>
      </c>
      <c r="I18" s="109">
        <f t="shared" si="5"/>
        <v>0.058577405857740586</v>
      </c>
      <c r="J18" s="153"/>
      <c r="K18" s="45"/>
    </row>
    <row r="19" spans="1:10" s="6" customFormat="1" ht="13.5" customHeight="1" thickBot="1">
      <c r="A19" s="43"/>
      <c r="B19" s="71"/>
      <c r="C19" s="16"/>
      <c r="D19" s="16"/>
      <c r="E19" s="16"/>
      <c r="F19" s="16"/>
      <c r="G19" s="16"/>
      <c r="H19" s="16"/>
      <c r="I19" s="16"/>
      <c r="J19" s="167"/>
    </row>
    <row r="20" spans="1:10" s="2" customFormat="1" ht="13.5" customHeight="1" thickBot="1">
      <c r="A20" s="66" t="s">
        <v>53</v>
      </c>
      <c r="B20" s="7" t="s">
        <v>30</v>
      </c>
      <c r="C20" s="8" t="s">
        <v>31</v>
      </c>
      <c r="D20" s="8" t="s">
        <v>32</v>
      </c>
      <c r="E20" s="8" t="s">
        <v>33</v>
      </c>
      <c r="F20" s="8" t="s">
        <v>34</v>
      </c>
      <c r="G20" s="8" t="s">
        <v>35</v>
      </c>
      <c r="H20" s="8" t="s">
        <v>36</v>
      </c>
      <c r="I20" s="8" t="s">
        <v>37</v>
      </c>
      <c r="J20" s="118" t="s">
        <v>2</v>
      </c>
    </row>
    <row r="21" spans="1:11" s="4" customFormat="1" ht="13.5" customHeight="1">
      <c r="A21" s="11" t="s">
        <v>71</v>
      </c>
      <c r="B21" s="129">
        <v>15</v>
      </c>
      <c r="C21" s="130">
        <v>10</v>
      </c>
      <c r="D21" s="130">
        <v>14</v>
      </c>
      <c r="E21" s="130">
        <v>6</v>
      </c>
      <c r="F21" s="130">
        <v>7</v>
      </c>
      <c r="G21" s="130">
        <v>7</v>
      </c>
      <c r="H21" s="130">
        <v>7</v>
      </c>
      <c r="I21" s="130">
        <v>13</v>
      </c>
      <c r="J21" s="26">
        <f>SUM(B21:I21)</f>
        <v>79</v>
      </c>
      <c r="K21"/>
    </row>
    <row r="22" spans="1:11" s="4" customFormat="1" ht="13.5" customHeight="1" thickBot="1">
      <c r="A22" s="11" t="s">
        <v>25</v>
      </c>
      <c r="B22" s="119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5</v>
      </c>
      <c r="H22" s="120">
        <v>0</v>
      </c>
      <c r="I22" s="120">
        <v>0</v>
      </c>
      <c r="J22" s="26">
        <f>SUM(B22:I22)</f>
        <v>5</v>
      </c>
      <c r="K22"/>
    </row>
    <row r="23" spans="1:10" s="4" customFormat="1" ht="13.5" customHeight="1">
      <c r="A23" s="64" t="s">
        <v>4</v>
      </c>
      <c r="B23" s="122">
        <f aca="true" t="shared" si="6" ref="B23:I23">SUM(B21:B22)</f>
        <v>15</v>
      </c>
      <c r="C23" s="123">
        <f t="shared" si="6"/>
        <v>10</v>
      </c>
      <c r="D23" s="123">
        <f t="shared" si="6"/>
        <v>14</v>
      </c>
      <c r="E23" s="123">
        <f t="shared" si="6"/>
        <v>6</v>
      </c>
      <c r="F23" s="123">
        <f t="shared" si="6"/>
        <v>7</v>
      </c>
      <c r="G23" s="123">
        <f t="shared" si="6"/>
        <v>12</v>
      </c>
      <c r="H23" s="123">
        <f t="shared" si="6"/>
        <v>7</v>
      </c>
      <c r="I23" s="123">
        <f t="shared" si="6"/>
        <v>13</v>
      </c>
      <c r="J23" s="25">
        <f>SUM(B23:I23)</f>
        <v>84</v>
      </c>
    </row>
    <row r="24" spans="1:12" s="19" customFormat="1" ht="13.5" customHeight="1" thickBot="1">
      <c r="A24" s="133"/>
      <c r="B24" s="126">
        <f>B23/$J23</f>
        <v>0.17857142857142858</v>
      </c>
      <c r="C24" s="127">
        <f>C23/$J23</f>
        <v>0.11904761904761904</v>
      </c>
      <c r="D24" s="127">
        <f>D23/$J23</f>
        <v>0.16666666666666666</v>
      </c>
      <c r="E24" s="127">
        <f>E23/$J23</f>
        <v>0.07142857142857142</v>
      </c>
      <c r="F24" s="127">
        <f>F23/$J23</f>
        <v>0.08333333333333333</v>
      </c>
      <c r="G24" s="127">
        <f>G23/$J23</f>
        <v>0.14285714285714285</v>
      </c>
      <c r="H24" s="127">
        <f>H23/$J23</f>
        <v>0.08333333333333333</v>
      </c>
      <c r="I24" s="127">
        <f>I23/$J23</f>
        <v>0.15476190476190477</v>
      </c>
      <c r="J24" s="178"/>
      <c r="K24" s="45"/>
      <c r="L24" s="45"/>
    </row>
    <row r="25" spans="1:12" s="19" customFormat="1" ht="13.5" customHeight="1">
      <c r="A25" s="11"/>
      <c r="B25" s="119"/>
      <c r="C25" s="120"/>
      <c r="D25" s="120"/>
      <c r="E25" s="120"/>
      <c r="F25" s="120"/>
      <c r="G25" s="120"/>
      <c r="H25" s="120"/>
      <c r="I25" s="120"/>
      <c r="J25" s="26"/>
      <c r="K25" s="45"/>
      <c r="L25" s="45"/>
    </row>
    <row r="26" spans="1:11" s="4" customFormat="1" ht="13.5" customHeight="1" thickBot="1">
      <c r="A26" s="11" t="s">
        <v>8</v>
      </c>
      <c r="B26" s="182">
        <v>2</v>
      </c>
      <c r="C26" s="183">
        <v>2</v>
      </c>
      <c r="D26" s="183">
        <v>2</v>
      </c>
      <c r="E26" s="183">
        <v>1</v>
      </c>
      <c r="F26" s="183">
        <v>2</v>
      </c>
      <c r="G26" s="183">
        <v>2</v>
      </c>
      <c r="H26" s="183">
        <v>1</v>
      </c>
      <c r="I26" s="183">
        <v>2</v>
      </c>
      <c r="J26" s="26">
        <f>SUM(B26:I26)</f>
        <v>14</v>
      </c>
      <c r="K26"/>
    </row>
    <row r="27" spans="1:10" s="4" customFormat="1" ht="13.5" customHeight="1" thickBot="1">
      <c r="A27" s="64" t="s">
        <v>10</v>
      </c>
      <c r="B27" s="113">
        <f>SUM(B25:B26)</f>
        <v>2</v>
      </c>
      <c r="C27" s="115">
        <f aca="true" t="shared" si="7" ref="C27:J27">SUM(C25:C26)</f>
        <v>2</v>
      </c>
      <c r="D27" s="115">
        <f t="shared" si="7"/>
        <v>2</v>
      </c>
      <c r="E27" s="115">
        <f t="shared" si="7"/>
        <v>1</v>
      </c>
      <c r="F27" s="115">
        <f t="shared" si="7"/>
        <v>2</v>
      </c>
      <c r="G27" s="115">
        <f t="shared" si="7"/>
        <v>2</v>
      </c>
      <c r="H27" s="115">
        <f t="shared" si="7"/>
        <v>1</v>
      </c>
      <c r="I27" s="115">
        <f t="shared" si="7"/>
        <v>2</v>
      </c>
      <c r="J27" s="139">
        <f t="shared" si="7"/>
        <v>14</v>
      </c>
    </row>
    <row r="28" spans="1:11" s="19" customFormat="1" ht="13.5" customHeight="1" thickBot="1">
      <c r="A28" s="18"/>
      <c r="B28" s="73">
        <f>B27/$J27</f>
        <v>0.14285714285714285</v>
      </c>
      <c r="C28" s="20">
        <f aca="true" t="shared" si="8" ref="C28:I28">C27/$J27</f>
        <v>0.14285714285714285</v>
      </c>
      <c r="D28" s="20">
        <f>D27/$J27</f>
        <v>0.14285714285714285</v>
      </c>
      <c r="E28" s="20">
        <f t="shared" si="8"/>
        <v>0.07142857142857142</v>
      </c>
      <c r="F28" s="20">
        <f t="shared" si="8"/>
        <v>0.14285714285714285</v>
      </c>
      <c r="G28" s="20">
        <v>0.22</v>
      </c>
      <c r="H28" s="20">
        <f t="shared" si="8"/>
        <v>0.07142857142857142</v>
      </c>
      <c r="I28" s="20">
        <f t="shared" si="8"/>
        <v>0.14285714285714285</v>
      </c>
      <c r="J28" s="140"/>
      <c r="K28" s="45"/>
    </row>
    <row r="29" spans="1:10" s="4" customFormat="1" ht="13.5" customHeight="1" thickBot="1">
      <c r="A29" s="68" t="s">
        <v>5</v>
      </c>
      <c r="B29" s="110">
        <f>B27+B23</f>
        <v>17</v>
      </c>
      <c r="C29" s="111">
        <f aca="true" t="shared" si="9" ref="C29:I29">C27+C23</f>
        <v>12</v>
      </c>
      <c r="D29" s="111">
        <f t="shared" si="9"/>
        <v>16</v>
      </c>
      <c r="E29" s="111">
        <f t="shared" si="9"/>
        <v>7</v>
      </c>
      <c r="F29" s="111">
        <f t="shared" si="9"/>
        <v>9</v>
      </c>
      <c r="G29" s="111">
        <f t="shared" si="9"/>
        <v>14</v>
      </c>
      <c r="H29" s="111">
        <f t="shared" si="9"/>
        <v>8</v>
      </c>
      <c r="I29" s="111">
        <f t="shared" si="9"/>
        <v>15</v>
      </c>
      <c r="J29" s="17">
        <f>J27+J23</f>
        <v>98</v>
      </c>
    </row>
    <row r="30" spans="1:11" s="6" customFormat="1" ht="13.5" customHeight="1" thickBot="1">
      <c r="A30" s="67"/>
      <c r="B30" s="65">
        <f aca="true" t="shared" si="10" ref="B30:I30">B29/$J29</f>
        <v>0.17346938775510204</v>
      </c>
      <c r="C30" s="109">
        <f t="shared" si="10"/>
        <v>0.12244897959183673</v>
      </c>
      <c r="D30" s="109">
        <f t="shared" si="10"/>
        <v>0.16326530612244897</v>
      </c>
      <c r="E30" s="109">
        <f t="shared" si="10"/>
        <v>0.07142857142857142</v>
      </c>
      <c r="F30" s="109">
        <f t="shared" si="10"/>
        <v>0.09183673469387756</v>
      </c>
      <c r="G30" s="109">
        <f t="shared" si="10"/>
        <v>0.14285714285714285</v>
      </c>
      <c r="H30" s="109">
        <f t="shared" si="10"/>
        <v>0.08163265306122448</v>
      </c>
      <c r="I30" s="109">
        <f t="shared" si="10"/>
        <v>0.15306122448979592</v>
      </c>
      <c r="J30" s="138"/>
      <c r="K30" s="45"/>
    </row>
    <row r="31" spans="1:10" s="6" customFormat="1" ht="13.5" customHeight="1" thickBot="1">
      <c r="A31" s="43"/>
      <c r="B31" s="71"/>
      <c r="C31" s="16"/>
      <c r="D31" s="16"/>
      <c r="E31" s="16"/>
      <c r="F31" s="16"/>
      <c r="G31" s="16"/>
      <c r="H31" s="16"/>
      <c r="I31" s="16"/>
      <c r="J31" s="138"/>
    </row>
    <row r="32" spans="1:10" s="2" customFormat="1" ht="13.5" customHeight="1" thickBot="1">
      <c r="A32" s="66" t="s">
        <v>52</v>
      </c>
      <c r="B32" s="7" t="s">
        <v>30</v>
      </c>
      <c r="C32" s="8" t="s">
        <v>31</v>
      </c>
      <c r="D32" s="8" t="s">
        <v>32</v>
      </c>
      <c r="E32" s="8" t="s">
        <v>33</v>
      </c>
      <c r="F32" s="8" t="s">
        <v>34</v>
      </c>
      <c r="G32" s="8" t="s">
        <v>35</v>
      </c>
      <c r="H32" s="8" t="s">
        <v>39</v>
      </c>
      <c r="I32" s="8" t="s">
        <v>37</v>
      </c>
      <c r="J32" s="118" t="s">
        <v>2</v>
      </c>
    </row>
    <row r="33" spans="1:11" s="4" customFormat="1" ht="13.5" customHeight="1" thickBot="1">
      <c r="A33" s="176" t="s">
        <v>25</v>
      </c>
      <c r="B33" s="129">
        <v>15</v>
      </c>
      <c r="C33" s="130">
        <v>30</v>
      </c>
      <c r="D33" s="130">
        <v>32</v>
      </c>
      <c r="E33" s="130">
        <v>7</v>
      </c>
      <c r="F33" s="130">
        <v>7</v>
      </c>
      <c r="G33" s="130">
        <v>7</v>
      </c>
      <c r="H33" s="130">
        <v>9</v>
      </c>
      <c r="I33" s="150">
        <v>45</v>
      </c>
      <c r="J33" s="185">
        <f>SUM(B33:I33)</f>
        <v>152</v>
      </c>
      <c r="K33"/>
    </row>
    <row r="34" spans="1:11" s="6" customFormat="1" ht="13.5" customHeight="1">
      <c r="A34" s="68" t="s">
        <v>5</v>
      </c>
      <c r="B34" s="110">
        <f>SUM(B33:B33)</f>
        <v>15</v>
      </c>
      <c r="C34" s="111">
        <f>SUM(C33:C33)</f>
        <v>30</v>
      </c>
      <c r="D34" s="111">
        <f>SUM(D33:D33)</f>
        <v>32</v>
      </c>
      <c r="E34" s="111">
        <f>SUM(E33:E33)</f>
        <v>7</v>
      </c>
      <c r="F34" s="111">
        <f>SUM(F33:F33)</f>
        <v>7</v>
      </c>
      <c r="G34" s="111">
        <f>SUM(G33:G33)</f>
        <v>7</v>
      </c>
      <c r="H34" s="111">
        <f>SUM(H33:H33)</f>
        <v>9</v>
      </c>
      <c r="I34" s="57">
        <f>SUM(I33:I33)</f>
        <v>45</v>
      </c>
      <c r="J34" s="177">
        <f>SUM(J33:J33)</f>
        <v>152</v>
      </c>
      <c r="K34" s="45"/>
    </row>
    <row r="35" spans="1:11" ht="13.5" customHeight="1" thickBot="1">
      <c r="A35" s="67"/>
      <c r="B35" s="108">
        <f>B34/$J34</f>
        <v>0.09868421052631579</v>
      </c>
      <c r="C35" s="109">
        <f>C34/$J34</f>
        <v>0.19736842105263158</v>
      </c>
      <c r="D35" s="109">
        <f>D34/$J34</f>
        <v>0.21052631578947367</v>
      </c>
      <c r="E35" s="109">
        <f>E34/$J34</f>
        <v>0.046052631578947366</v>
      </c>
      <c r="F35" s="109">
        <f>F34/$J34</f>
        <v>0.046052631578947366</v>
      </c>
      <c r="G35" s="109">
        <f>G34/$J34</f>
        <v>0.046052631578947366</v>
      </c>
      <c r="H35" s="109">
        <f>H34/$J34</f>
        <v>0.05921052631578947</v>
      </c>
      <c r="I35" s="148">
        <f>I34/$J34</f>
        <v>0.29605263157894735</v>
      </c>
      <c r="J35" s="147"/>
      <c r="K35" s="45"/>
    </row>
    <row r="36" ht="14.25" customHeight="1"/>
  </sheetData>
  <sheetProtection/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25/09/2007).
Data Collected and Collated by Mitts Ltd.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N34" sqref="N34"/>
    </sheetView>
  </sheetViews>
  <sheetFormatPr defaultColWidth="9.140625" defaultRowHeight="12.75"/>
  <cols>
    <col min="1" max="1" width="25.7109375" style="0" customWidth="1"/>
    <col min="2" max="9" width="10.7109375" style="141" customWidth="1"/>
    <col min="10" max="10" width="12.8515625" style="141" customWidth="1"/>
  </cols>
  <sheetData>
    <row r="1" spans="1:10" ht="13.5" customHeight="1">
      <c r="A1" s="1"/>
      <c r="B1" s="22"/>
      <c r="C1" s="22"/>
      <c r="D1" s="22"/>
      <c r="E1" s="23" t="s">
        <v>16</v>
      </c>
      <c r="F1" s="22"/>
      <c r="G1" s="22"/>
      <c r="H1" s="22"/>
      <c r="I1" s="22"/>
      <c r="J1" s="22"/>
    </row>
    <row r="2" spans="1:10" ht="13.5" customHeight="1">
      <c r="A2" s="1"/>
      <c r="B2" s="22"/>
      <c r="C2" s="22"/>
      <c r="D2" s="22"/>
      <c r="E2" s="22"/>
      <c r="F2" s="22"/>
      <c r="G2" s="22"/>
      <c r="H2" s="22"/>
      <c r="I2" s="22"/>
      <c r="J2" s="22"/>
    </row>
    <row r="3" spans="1:10" ht="13.5" customHeight="1">
      <c r="A3" s="1"/>
      <c r="B3" s="22"/>
      <c r="C3" s="22"/>
      <c r="D3" s="22"/>
      <c r="E3" s="23" t="s">
        <v>80</v>
      </c>
      <c r="F3" s="22"/>
      <c r="G3" s="22"/>
      <c r="H3" s="22"/>
      <c r="I3" s="22"/>
      <c r="J3" s="22"/>
    </row>
    <row r="4" spans="1:10" ht="13.5" customHeight="1">
      <c r="A4" s="1"/>
      <c r="B4" s="22"/>
      <c r="C4" s="22"/>
      <c r="D4" s="22"/>
      <c r="E4" s="24" t="s">
        <v>84</v>
      </c>
      <c r="F4" s="22"/>
      <c r="G4" s="22"/>
      <c r="H4" s="22"/>
      <c r="I4" s="22"/>
      <c r="J4" s="22"/>
    </row>
    <row r="5" spans="1:10" ht="13.5" customHeight="1">
      <c r="A5" s="1"/>
      <c r="B5" s="22"/>
      <c r="C5" s="22"/>
      <c r="D5" s="22"/>
      <c r="E5" s="22"/>
      <c r="F5" s="22"/>
      <c r="G5" s="22"/>
      <c r="H5" s="22"/>
      <c r="I5" s="22"/>
      <c r="J5" s="22"/>
    </row>
    <row r="6" spans="1:10" ht="13.5" customHeight="1" thickBot="1">
      <c r="A6" s="1"/>
      <c r="B6" s="22"/>
      <c r="C6" s="22"/>
      <c r="D6" s="22"/>
      <c r="E6" s="22"/>
      <c r="F6" s="22"/>
      <c r="G6" s="22"/>
      <c r="H6" s="22"/>
      <c r="I6" s="22"/>
      <c r="J6" s="22"/>
    </row>
    <row r="7" spans="1:10" s="2" customFormat="1" ht="13.5" customHeight="1" thickBot="1">
      <c r="A7" s="66" t="s">
        <v>62</v>
      </c>
      <c r="B7" s="7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9" t="s">
        <v>2</v>
      </c>
    </row>
    <row r="8" spans="1:11" s="4" customFormat="1" ht="13.5" customHeight="1">
      <c r="A8" s="11" t="s">
        <v>85</v>
      </c>
      <c r="B8" s="129">
        <v>72</v>
      </c>
      <c r="C8" s="130">
        <v>29</v>
      </c>
      <c r="D8" s="130">
        <v>9</v>
      </c>
      <c r="E8" s="130">
        <v>4</v>
      </c>
      <c r="F8" s="130">
        <v>1</v>
      </c>
      <c r="G8" s="130">
        <v>0</v>
      </c>
      <c r="H8" s="130">
        <v>0</v>
      </c>
      <c r="I8" s="130">
        <v>1</v>
      </c>
      <c r="J8" s="25">
        <f>SUM(B8:I8)</f>
        <v>116</v>
      </c>
      <c r="K8"/>
    </row>
    <row r="9" spans="1:11" s="4" customFormat="1" ht="13.5" customHeight="1">
      <c r="A9" s="11" t="s">
        <v>72</v>
      </c>
      <c r="B9" s="119">
        <v>1</v>
      </c>
      <c r="C9" s="120">
        <v>6</v>
      </c>
      <c r="D9" s="120">
        <v>6</v>
      </c>
      <c r="E9" s="120">
        <v>2</v>
      </c>
      <c r="F9" s="120">
        <v>0</v>
      </c>
      <c r="G9" s="120">
        <v>0</v>
      </c>
      <c r="H9" s="120">
        <v>0</v>
      </c>
      <c r="I9" s="120">
        <v>0</v>
      </c>
      <c r="J9" s="26">
        <f>SUM(B9:I9)</f>
        <v>15</v>
      </c>
      <c r="K9"/>
    </row>
    <row r="10" spans="1:11" s="4" customFormat="1" ht="13.5" customHeight="1" thickBot="1">
      <c r="A10" s="11" t="s">
        <v>64</v>
      </c>
      <c r="B10" s="119">
        <v>136</v>
      </c>
      <c r="C10" s="120">
        <v>209</v>
      </c>
      <c r="D10" s="120">
        <v>114</v>
      </c>
      <c r="E10" s="120">
        <v>33</v>
      </c>
      <c r="F10" s="120">
        <v>1</v>
      </c>
      <c r="G10" s="120">
        <v>0</v>
      </c>
      <c r="H10" s="120">
        <v>0</v>
      </c>
      <c r="I10" s="120">
        <v>0</v>
      </c>
      <c r="J10" s="26">
        <f>SUM(B10:I10)</f>
        <v>493</v>
      </c>
      <c r="K10"/>
    </row>
    <row r="11" spans="1:11" s="4" customFormat="1" ht="13.5" customHeight="1" thickBot="1">
      <c r="A11" s="112" t="s">
        <v>4</v>
      </c>
      <c r="B11" s="122">
        <f>SUM(B8:B10)</f>
        <v>209</v>
      </c>
      <c r="C11" s="123">
        <f aca="true" t="shared" si="0" ref="C11:I11">SUM(C8:C10)</f>
        <v>244</v>
      </c>
      <c r="D11" s="123">
        <f t="shared" si="0"/>
        <v>129</v>
      </c>
      <c r="E11" s="123">
        <f t="shared" si="0"/>
        <v>39</v>
      </c>
      <c r="F11" s="123">
        <f t="shared" si="0"/>
        <v>2</v>
      </c>
      <c r="G11" s="123">
        <f t="shared" si="0"/>
        <v>0</v>
      </c>
      <c r="H11" s="123">
        <f t="shared" si="0"/>
        <v>0</v>
      </c>
      <c r="I11" s="123">
        <f t="shared" si="0"/>
        <v>1</v>
      </c>
      <c r="J11" s="25">
        <f>SUM(J8:J10)</f>
        <v>624</v>
      </c>
      <c r="K11"/>
    </row>
    <row r="12" spans="1:11" s="19" customFormat="1" ht="13.5" customHeight="1" thickBot="1">
      <c r="A12" s="18"/>
      <c r="B12" s="126">
        <f>B11/$J11</f>
        <v>0.3349358974358974</v>
      </c>
      <c r="C12" s="127">
        <f>C11/$J11</f>
        <v>0.391025641025641</v>
      </c>
      <c r="D12" s="127">
        <f>D11/$J11</f>
        <v>0.20673076923076922</v>
      </c>
      <c r="E12" s="127">
        <f>E11/$J11</f>
        <v>0.0625</v>
      </c>
      <c r="F12" s="127">
        <f>F11/$J11</f>
        <v>0.003205128205128205</v>
      </c>
      <c r="G12" s="127">
        <f>G11/$J11</f>
        <v>0</v>
      </c>
      <c r="H12" s="127">
        <f>H11/$J11</f>
        <v>0</v>
      </c>
      <c r="I12" s="127">
        <f>I11/$J11</f>
        <v>0.0016025641025641025</v>
      </c>
      <c r="J12" s="166"/>
      <c r="K12" s="45"/>
    </row>
    <row r="13" spans="1:11" s="19" customFormat="1" ht="13.5" customHeight="1">
      <c r="A13" s="18"/>
      <c r="B13" s="20"/>
      <c r="C13" s="20"/>
      <c r="D13" s="20"/>
      <c r="E13" s="20"/>
      <c r="F13" s="20"/>
      <c r="G13" s="20"/>
      <c r="H13" s="20"/>
      <c r="I13" s="20"/>
      <c r="J13" s="168"/>
      <c r="K13" s="45"/>
    </row>
    <row r="14" spans="1:10" s="4" customFormat="1" ht="13.5" customHeight="1" thickBot="1">
      <c r="A14" s="11" t="s">
        <v>64</v>
      </c>
      <c r="B14" s="141">
        <v>8</v>
      </c>
      <c r="C14" s="141">
        <v>2</v>
      </c>
      <c r="D14" s="141">
        <v>1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26">
        <f>SUM(B14:I14)</f>
        <v>11</v>
      </c>
    </row>
    <row r="15" spans="1:10" s="4" customFormat="1" ht="13.5" customHeight="1">
      <c r="A15" s="64" t="s">
        <v>10</v>
      </c>
      <c r="B15" s="122">
        <f>SUM(B14)</f>
        <v>8</v>
      </c>
      <c r="C15" s="123">
        <f aca="true" t="shared" si="1" ref="C15:I15">SUM(C14)</f>
        <v>2</v>
      </c>
      <c r="D15" s="123">
        <f t="shared" si="1"/>
        <v>1</v>
      </c>
      <c r="E15" s="123">
        <f t="shared" si="1"/>
        <v>0</v>
      </c>
      <c r="F15" s="123">
        <f t="shared" si="1"/>
        <v>0</v>
      </c>
      <c r="G15" s="123">
        <f t="shared" si="1"/>
        <v>0</v>
      </c>
      <c r="H15" s="123">
        <f t="shared" si="1"/>
        <v>0</v>
      </c>
      <c r="I15" s="123">
        <f t="shared" si="1"/>
        <v>0</v>
      </c>
      <c r="J15" s="25">
        <f>SUM(J14)</f>
        <v>11</v>
      </c>
    </row>
    <row r="16" spans="1:11" s="19" customFormat="1" ht="13.5" customHeight="1">
      <c r="A16" s="18"/>
      <c r="B16" s="173">
        <f>B15/$J15</f>
        <v>0.7272727272727273</v>
      </c>
      <c r="C16" s="86">
        <f>C15/$J15</f>
        <v>0.18181818181818182</v>
      </c>
      <c r="D16" s="86">
        <f>D15/$J15</f>
        <v>0.09090909090909091</v>
      </c>
      <c r="E16" s="86">
        <f>E15/$J15</f>
        <v>0</v>
      </c>
      <c r="F16" s="86">
        <f>F15/$J15</f>
        <v>0</v>
      </c>
      <c r="G16" s="86">
        <f>G15/$J15</f>
        <v>0</v>
      </c>
      <c r="H16" s="86">
        <f>H15/$J15</f>
        <v>0</v>
      </c>
      <c r="I16" s="86">
        <f>I15/$J15</f>
        <v>0</v>
      </c>
      <c r="J16" s="61"/>
      <c r="K16" s="45"/>
    </row>
    <row r="17" spans="1:10" s="4" customFormat="1" ht="13.5" customHeight="1">
      <c r="A17" s="68" t="s">
        <v>5</v>
      </c>
      <c r="B17" s="174">
        <f>SUM(B11,B15)</f>
        <v>217</v>
      </c>
      <c r="C17" s="155">
        <f>SUM(C11,C15)</f>
        <v>246</v>
      </c>
      <c r="D17" s="155">
        <f>SUM(D11,D15)</f>
        <v>130</v>
      </c>
      <c r="E17" s="155">
        <f>SUM(E11,E15)</f>
        <v>39</v>
      </c>
      <c r="F17" s="155">
        <f>SUM(F11,F15)</f>
        <v>2</v>
      </c>
      <c r="G17" s="155">
        <f>SUM(G11,G15)</f>
        <v>0</v>
      </c>
      <c r="H17" s="155">
        <f>SUM(H11,H15)</f>
        <v>0</v>
      </c>
      <c r="I17" s="155">
        <f>SUM(I11,I15)</f>
        <v>1</v>
      </c>
      <c r="J17" s="157">
        <f>J11+J15</f>
        <v>635</v>
      </c>
    </row>
    <row r="18" spans="1:11" s="6" customFormat="1" ht="13.5" customHeight="1" thickBot="1">
      <c r="A18" s="67"/>
      <c r="B18" s="126">
        <f>B17/$J17</f>
        <v>0.3417322834645669</v>
      </c>
      <c r="C18" s="127">
        <f>C17/$J17</f>
        <v>0.38740157480314963</v>
      </c>
      <c r="D18" s="127">
        <f>D17/$J17</f>
        <v>0.2047244094488189</v>
      </c>
      <c r="E18" s="127">
        <f>E17/$J17</f>
        <v>0.06141732283464567</v>
      </c>
      <c r="F18" s="127">
        <f>F17/$J17</f>
        <v>0.0031496062992125984</v>
      </c>
      <c r="G18" s="127">
        <f>G17/$J17</f>
        <v>0</v>
      </c>
      <c r="H18" s="127">
        <f>H17/$J17</f>
        <v>0</v>
      </c>
      <c r="I18" s="127">
        <f>I17/$J17</f>
        <v>0.0015748031496062992</v>
      </c>
      <c r="J18" s="153"/>
      <c r="K18" s="45"/>
    </row>
    <row r="19" spans="1:11" s="6" customFormat="1" ht="10.5" customHeight="1">
      <c r="A19"/>
      <c r="B19" s="171"/>
      <c r="C19" s="171"/>
      <c r="D19" s="171"/>
      <c r="E19" s="171"/>
      <c r="F19" s="171"/>
      <c r="G19" s="171"/>
      <c r="H19" s="171"/>
      <c r="I19" s="171"/>
      <c r="J19" s="171"/>
      <c r="K19" s="45"/>
    </row>
    <row r="20" spans="1:10" s="6" customFormat="1" ht="10.5" customHeight="1">
      <c r="A20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 s="2" customFormat="1" ht="13.5" customHeight="1">
      <c r="A2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s="4" customFormat="1" ht="10.5" customHeight="1">
      <c r="A22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s="4" customFormat="1" ht="10.5" customHeight="1">
      <c r="A23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s="19" customFormat="1" ht="10.5" customHeight="1">
      <c r="A24"/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0" s="4" customFormat="1" ht="10.5" customHeight="1">
      <c r="A25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s="4" customFormat="1" ht="10.5" customHeight="1">
      <c r="A26"/>
      <c r="B26" s="141"/>
      <c r="C26" s="141"/>
      <c r="D26" s="141"/>
      <c r="E26" s="141"/>
      <c r="F26" s="141"/>
      <c r="G26" s="141"/>
      <c r="H26" s="141"/>
      <c r="I26" s="141"/>
      <c r="J26" s="141"/>
    </row>
    <row r="27" spans="1:10" s="4" customFormat="1" ht="10.5" customHeight="1">
      <c r="A27"/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 s="19" customFormat="1" ht="10.5" customHeight="1">
      <c r="A28"/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 s="4" customFormat="1" ht="10.5" customHeight="1">
      <c r="A29"/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0" s="6" customFormat="1" ht="10.5" customHeight="1">
      <c r="A30"/>
      <c r="B30" s="141"/>
      <c r="C30" s="141"/>
      <c r="D30" s="141"/>
      <c r="E30" s="141"/>
      <c r="F30" s="141"/>
      <c r="G30" s="141"/>
      <c r="H30" s="141"/>
      <c r="I30" s="141"/>
      <c r="J30" s="141"/>
    </row>
    <row r="31" ht="13.5" customHeight="1"/>
    <row r="32" ht="13.5" customHeight="1">
      <c r="B32" s="172"/>
    </row>
    <row r="33" ht="13.5" customHeight="1">
      <c r="B33" s="172"/>
    </row>
    <row r="34" ht="13.5" customHeight="1">
      <c r="B34" s="172"/>
    </row>
    <row r="35" ht="13.5" customHeight="1">
      <c r="B35" s="17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B8" sqref="B8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23" t="s">
        <v>16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23" t="s">
        <v>80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24" t="s">
        <v>84</v>
      </c>
      <c r="F4" s="1"/>
      <c r="G4" s="1"/>
      <c r="H4" s="1"/>
      <c r="I4" s="1"/>
      <c r="J4" s="1"/>
    </row>
    <row r="5" spans="2:10" ht="13.5" customHeight="1">
      <c r="B5" s="22"/>
      <c r="C5" s="22"/>
      <c r="D5" s="22"/>
      <c r="E5" s="22"/>
      <c r="F5" s="22"/>
      <c r="G5" s="22"/>
      <c r="H5" s="22"/>
      <c r="I5" s="1"/>
      <c r="J5" s="1"/>
    </row>
    <row r="6" spans="2:10" ht="13.5" customHeight="1" thickBot="1">
      <c r="B6" s="22"/>
      <c r="C6" s="22"/>
      <c r="D6" s="22"/>
      <c r="E6" s="22"/>
      <c r="F6" s="22"/>
      <c r="G6" s="22"/>
      <c r="H6" s="22"/>
      <c r="I6" s="1"/>
      <c r="J6" s="1"/>
    </row>
    <row r="7" spans="1:10" s="2" customFormat="1" ht="13.5" customHeight="1" thickBot="1">
      <c r="A7" s="10"/>
      <c r="B7" s="7" t="s">
        <v>30</v>
      </c>
      <c r="C7" s="28" t="s">
        <v>31</v>
      </c>
      <c r="D7" s="28" t="s">
        <v>32</v>
      </c>
      <c r="E7" s="28" t="s">
        <v>33</v>
      </c>
      <c r="F7" s="28" t="s">
        <v>34</v>
      </c>
      <c r="G7" s="28" t="s">
        <v>35</v>
      </c>
      <c r="H7" s="28" t="s">
        <v>36</v>
      </c>
      <c r="I7" s="28" t="s">
        <v>40</v>
      </c>
      <c r="J7" s="9" t="s">
        <v>2</v>
      </c>
    </row>
    <row r="8" spans="1:10" s="1" customFormat="1" ht="13.5" customHeight="1">
      <c r="A8" s="1" t="s">
        <v>1</v>
      </c>
      <c r="B8" s="81">
        <f>Appelli!B8</f>
        <v>32</v>
      </c>
      <c r="C8" s="87">
        <f>Appelli!C8</f>
        <v>6</v>
      </c>
      <c r="D8" s="87">
        <f>Appelli!D8</f>
        <v>1</v>
      </c>
      <c r="E8" s="87">
        <f>Appelli!E8</f>
        <v>0</v>
      </c>
      <c r="F8" s="87">
        <f>Appelli!F8</f>
        <v>1</v>
      </c>
      <c r="G8" s="87">
        <f>Appelli!G8</f>
        <v>0</v>
      </c>
      <c r="H8" s="87">
        <f>Appelli!H8</f>
        <v>0</v>
      </c>
      <c r="I8" s="87">
        <f>Appelli!I8</f>
        <v>0</v>
      </c>
      <c r="J8" s="32">
        <f>SUM(B8:I8)</f>
        <v>40</v>
      </c>
    </row>
    <row r="9" spans="1:10" s="1" customFormat="1" ht="13.5" customHeight="1">
      <c r="A9" s="1" t="s">
        <v>15</v>
      </c>
      <c r="B9" s="81">
        <f>Appelli!B12</f>
        <v>390</v>
      </c>
      <c r="C9" s="82">
        <f>Appelli!C12</f>
        <v>301</v>
      </c>
      <c r="D9" s="82">
        <f>Appelli!D12</f>
        <v>224</v>
      </c>
      <c r="E9" s="82">
        <f>Appelli!E12</f>
        <v>115</v>
      </c>
      <c r="F9" s="82">
        <f>Appelli!F12</f>
        <v>10</v>
      </c>
      <c r="G9" s="82">
        <f>Appelli!G12</f>
        <v>2</v>
      </c>
      <c r="H9" s="82">
        <f>Appelli!H12</f>
        <v>0</v>
      </c>
      <c r="I9" s="82">
        <f>Appelli!I12</f>
        <v>8</v>
      </c>
      <c r="J9" s="32">
        <f aca="true" t="shared" si="0" ref="J9:J25">SUM(B9:I9)</f>
        <v>1050</v>
      </c>
    </row>
    <row r="10" spans="1:10" s="1" customFormat="1" ht="13.5" customHeight="1">
      <c r="A10" s="1" t="s">
        <v>57</v>
      </c>
      <c r="B10" s="30">
        <f>Appelli!B19</f>
        <v>333</v>
      </c>
      <c r="C10" s="31">
        <f>Appelli!C19</f>
        <v>233</v>
      </c>
      <c r="D10" s="31">
        <f>Appelli!D19</f>
        <v>29</v>
      </c>
      <c r="E10" s="31">
        <f>Appelli!E19</f>
        <v>1</v>
      </c>
      <c r="F10" s="31">
        <f>Appelli!F19</f>
        <v>0</v>
      </c>
      <c r="G10" s="31">
        <f>Appelli!G19</f>
        <v>2</v>
      </c>
      <c r="H10" s="31">
        <f>Appelli!H19</f>
        <v>0</v>
      </c>
      <c r="I10" s="31">
        <f>Appelli!I19</f>
        <v>2</v>
      </c>
      <c r="J10" s="32">
        <f t="shared" si="0"/>
        <v>600</v>
      </c>
    </row>
    <row r="11" spans="1:10" s="1" customFormat="1" ht="13.5" customHeight="1">
      <c r="A11" s="1" t="s">
        <v>54</v>
      </c>
      <c r="B11" s="30">
        <f>Appelli!B23</f>
        <v>5</v>
      </c>
      <c r="C11" s="31">
        <f>Appelli!C23</f>
        <v>2</v>
      </c>
      <c r="D11" s="31">
        <f>Appelli!D23</f>
        <v>0</v>
      </c>
      <c r="E11" s="31">
        <f>Appelli!E23</f>
        <v>0</v>
      </c>
      <c r="F11" s="31">
        <f>Appelli!F23</f>
        <v>0</v>
      </c>
      <c r="G11" s="31">
        <f>Appelli!G23</f>
        <v>0</v>
      </c>
      <c r="H11" s="31">
        <f>Appelli!H23</f>
        <v>0</v>
      </c>
      <c r="I11" s="31">
        <f>Appelli!I23</f>
        <v>0</v>
      </c>
      <c r="J11" s="32">
        <f>SUM(B11:I11)</f>
        <v>7</v>
      </c>
    </row>
    <row r="12" spans="1:10" s="1" customFormat="1" ht="13.5" customHeight="1">
      <c r="A12" s="1" t="s">
        <v>13</v>
      </c>
      <c r="B12" s="30">
        <f>PA!B24</f>
        <v>912</v>
      </c>
      <c r="C12" s="31">
        <f>PA!C24</f>
        <v>698</v>
      </c>
      <c r="D12" s="31">
        <f>PA!D24</f>
        <v>507</v>
      </c>
      <c r="E12" s="31">
        <f>PA!E24</f>
        <v>395</v>
      </c>
      <c r="F12" s="31">
        <f>PA!F24</f>
        <v>288</v>
      </c>
      <c r="G12" s="31">
        <f>PA!G24</f>
        <v>554</v>
      </c>
      <c r="H12" s="31">
        <f>PA!H24</f>
        <v>357</v>
      </c>
      <c r="I12" s="31">
        <f>PA!I24</f>
        <v>563</v>
      </c>
      <c r="J12" s="32">
        <f t="shared" si="0"/>
        <v>4274</v>
      </c>
    </row>
    <row r="13" spans="1:10" s="1" customFormat="1" ht="13.5" customHeight="1">
      <c r="A13" s="1" t="s">
        <v>29</v>
      </c>
      <c r="B13" s="30">
        <f>PA!B29</f>
        <v>114</v>
      </c>
      <c r="C13" s="31">
        <f>PA!C29</f>
        <v>79</v>
      </c>
      <c r="D13" s="31">
        <f>PA!D29</f>
        <v>37</v>
      </c>
      <c r="E13" s="31">
        <f>PA!E29</f>
        <v>21</v>
      </c>
      <c r="F13" s="31">
        <f>PA!F29</f>
        <v>39</v>
      </c>
      <c r="G13" s="31">
        <f>PA!G29</f>
        <v>65</v>
      </c>
      <c r="H13" s="31">
        <f>PA!H29</f>
        <v>44</v>
      </c>
      <c r="I13" s="31">
        <f>PA!I29</f>
        <v>149</v>
      </c>
      <c r="J13" s="32">
        <f t="shared" si="0"/>
        <v>548</v>
      </c>
    </row>
    <row r="14" spans="1:10" s="1" customFormat="1" ht="13.5" customHeight="1">
      <c r="A14" s="1" t="s">
        <v>26</v>
      </c>
      <c r="B14" s="30">
        <f>PA!B51</f>
        <v>293</v>
      </c>
      <c r="C14" s="31">
        <f>PA!C51</f>
        <v>177</v>
      </c>
      <c r="D14" s="31">
        <f>PA!D51</f>
        <v>158</v>
      </c>
      <c r="E14" s="31">
        <f>PA!E51</f>
        <v>99</v>
      </c>
      <c r="F14" s="31">
        <f>PA!F51</f>
        <v>75</v>
      </c>
      <c r="G14" s="31">
        <f>PA!G51</f>
        <v>86</v>
      </c>
      <c r="H14" s="31">
        <f>PA!H51</f>
        <v>65</v>
      </c>
      <c r="I14" s="31">
        <f>PA!I51</f>
        <v>15</v>
      </c>
      <c r="J14" s="32">
        <f t="shared" si="0"/>
        <v>968</v>
      </c>
    </row>
    <row r="15" spans="1:10" s="1" customFormat="1" ht="13.5" customHeight="1">
      <c r="A15" s="1" t="s">
        <v>28</v>
      </c>
      <c r="B15" s="30">
        <f>PA!B56</f>
        <v>13</v>
      </c>
      <c r="C15" s="31">
        <f>PA!C56</f>
        <v>7</v>
      </c>
      <c r="D15" s="31">
        <f>PA!D56</f>
        <v>14</v>
      </c>
      <c r="E15" s="31">
        <f>PA!E56</f>
        <v>3</v>
      </c>
      <c r="F15" s="31">
        <f>PA!F56</f>
        <v>4</v>
      </c>
      <c r="G15" s="31">
        <f>PA!G56</f>
        <v>8</v>
      </c>
      <c r="H15" s="31">
        <f>PA!H56</f>
        <v>4</v>
      </c>
      <c r="I15" s="31">
        <f>PA!I56</f>
        <v>3</v>
      </c>
      <c r="J15" s="32">
        <f t="shared" si="0"/>
        <v>56</v>
      </c>
    </row>
    <row r="16" spans="1:10" s="1" customFormat="1" ht="13.5" customHeight="1">
      <c r="A16" s="1" t="s">
        <v>14</v>
      </c>
      <c r="B16" s="30">
        <f>'Mag-SCT'!B13</f>
        <v>283</v>
      </c>
      <c r="C16" s="31">
        <f>'Mag-SCT'!C13</f>
        <v>162</v>
      </c>
      <c r="D16" s="31">
        <f>'Mag-SCT'!D13</f>
        <v>150</v>
      </c>
      <c r="E16" s="31">
        <f>'Mag-SCT'!E13</f>
        <v>94</v>
      </c>
      <c r="F16" s="31">
        <f>'Mag-SCT'!F13</f>
        <v>80</v>
      </c>
      <c r="G16" s="31">
        <f>'Mag-SCT'!G13</f>
        <v>107</v>
      </c>
      <c r="H16" s="31">
        <f>'Mag-SCT'!H13</f>
        <v>68</v>
      </c>
      <c r="I16" s="31">
        <f>'Mag-SCT'!I13</f>
        <v>52</v>
      </c>
      <c r="J16" s="32">
        <f t="shared" si="0"/>
        <v>996</v>
      </c>
    </row>
    <row r="17" spans="1:10" s="1" customFormat="1" ht="13.5" customHeight="1">
      <c r="A17" s="1" t="s">
        <v>27</v>
      </c>
      <c r="B17" s="30">
        <f>'Mag-SCT'!B17</f>
        <v>20</v>
      </c>
      <c r="C17" s="31">
        <f>'Mag-SCT'!C17</f>
        <v>13</v>
      </c>
      <c r="D17" s="31">
        <f>'Mag-SCT'!D17</f>
        <v>6</v>
      </c>
      <c r="E17" s="31">
        <f>'Mag-SCT'!E17</f>
        <v>3</v>
      </c>
      <c r="F17" s="31">
        <f>'Mag-SCT'!F17</f>
        <v>3</v>
      </c>
      <c r="G17" s="31">
        <f>'Mag-SCT'!G17</f>
        <v>4</v>
      </c>
      <c r="H17" s="31">
        <f>'Mag-SCT'!H17</f>
        <v>8</v>
      </c>
      <c r="I17" s="31">
        <f>'Mag-SCT'!I17</f>
        <v>19</v>
      </c>
      <c r="J17" s="32">
        <f t="shared" si="0"/>
        <v>76</v>
      </c>
    </row>
    <row r="18" spans="1:10" s="1" customFormat="1" ht="13.5" customHeight="1">
      <c r="A18" s="1" t="s">
        <v>47</v>
      </c>
      <c r="B18" s="30">
        <f>Boards!B11</f>
        <v>116</v>
      </c>
      <c r="C18" s="31">
        <f>Boards!C11</f>
        <v>73</v>
      </c>
      <c r="D18" s="31">
        <f>Boards!D11</f>
        <v>71</v>
      </c>
      <c r="E18" s="31">
        <f>Boards!E11</f>
        <v>57</v>
      </c>
      <c r="F18" s="31">
        <f>Boards!F11</f>
        <v>31</v>
      </c>
      <c r="G18" s="31">
        <f>Boards!G11</f>
        <v>59</v>
      </c>
      <c r="H18" s="31">
        <f>Boards!H11</f>
        <v>29</v>
      </c>
      <c r="I18" s="31">
        <f>Boards!I11</f>
        <v>25</v>
      </c>
      <c r="J18" s="32">
        <f t="shared" si="0"/>
        <v>461</v>
      </c>
    </row>
    <row r="19" spans="1:10" s="1" customFormat="1" ht="13.5" customHeight="1">
      <c r="A19" s="1" t="s">
        <v>48</v>
      </c>
      <c r="B19" s="30">
        <f>Boards!B15</f>
        <v>5</v>
      </c>
      <c r="C19" s="31">
        <f>Boards!C15</f>
        <v>2</v>
      </c>
      <c r="D19" s="31">
        <f>Boards!D15</f>
        <v>1</v>
      </c>
      <c r="E19" s="31">
        <f>Boards!E15</f>
        <v>3</v>
      </c>
      <c r="F19" s="31">
        <f>Boards!F15</f>
        <v>0</v>
      </c>
      <c r="G19" s="31">
        <f>Boards!G15</f>
        <v>3</v>
      </c>
      <c r="H19" s="31">
        <f>Boards!H15</f>
        <v>1</v>
      </c>
      <c r="I19" s="31">
        <f>Boards!I15</f>
        <v>3</v>
      </c>
      <c r="J19" s="32">
        <f>SUM(B19:I19)</f>
        <v>18</v>
      </c>
    </row>
    <row r="20" spans="1:10" s="1" customFormat="1" ht="13.5" customHeight="1">
      <c r="A20" s="1" t="s">
        <v>55</v>
      </c>
      <c r="B20" s="30">
        <f>Boards!B23</f>
        <v>15</v>
      </c>
      <c r="C20" s="31">
        <f>Boards!C23</f>
        <v>10</v>
      </c>
      <c r="D20" s="31">
        <f>Boards!D23</f>
        <v>14</v>
      </c>
      <c r="E20" s="31">
        <f>Boards!E23</f>
        <v>6</v>
      </c>
      <c r="F20" s="31">
        <f>Boards!F23</f>
        <v>7</v>
      </c>
      <c r="G20" s="31">
        <f>Boards!G23</f>
        <v>12</v>
      </c>
      <c r="H20" s="31">
        <f>Boards!H23</f>
        <v>7</v>
      </c>
      <c r="I20" s="31">
        <f>Boards!I23</f>
        <v>13</v>
      </c>
      <c r="J20" s="32">
        <f t="shared" si="0"/>
        <v>84</v>
      </c>
    </row>
    <row r="21" spans="1:10" s="1" customFormat="1" ht="13.5" customHeight="1">
      <c r="A21" s="1" t="s">
        <v>56</v>
      </c>
      <c r="B21" s="30">
        <v>3</v>
      </c>
      <c r="C21" s="31">
        <v>1</v>
      </c>
      <c r="D21" s="31">
        <v>1</v>
      </c>
      <c r="E21" s="31">
        <v>2</v>
      </c>
      <c r="F21" s="31">
        <v>2</v>
      </c>
      <c r="G21" s="31">
        <v>0</v>
      </c>
      <c r="H21" s="31">
        <v>1</v>
      </c>
      <c r="I21" s="31">
        <v>5</v>
      </c>
      <c r="J21" s="32">
        <v>15</v>
      </c>
    </row>
    <row r="22" spans="1:10" s="1" customFormat="1" ht="13.5" customHeight="1">
      <c r="A22" s="1" t="s">
        <v>52</v>
      </c>
      <c r="B22" s="30">
        <f>Boards!B34</f>
        <v>15</v>
      </c>
      <c r="C22" s="31">
        <f>Boards!C34</f>
        <v>30</v>
      </c>
      <c r="D22" s="31">
        <f>Boards!D34</f>
        <v>32</v>
      </c>
      <c r="E22" s="31">
        <f>Boards!E34</f>
        <v>7</v>
      </c>
      <c r="F22" s="31">
        <f>Boards!F34</f>
        <v>7</v>
      </c>
      <c r="G22" s="31">
        <f>Boards!G34</f>
        <v>7</v>
      </c>
      <c r="H22" s="31">
        <f>Boards!H34</f>
        <v>9</v>
      </c>
      <c r="I22" s="31">
        <f>Boards!I34</f>
        <v>45</v>
      </c>
      <c r="J22" s="32">
        <f t="shared" si="0"/>
        <v>152</v>
      </c>
    </row>
    <row r="23" spans="1:10" s="1" customFormat="1" ht="13.5" customHeight="1">
      <c r="A23" s="1" t="s">
        <v>68</v>
      </c>
      <c r="B23" s="30">
        <v>175</v>
      </c>
      <c r="C23" s="31">
        <v>73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2">
        <v>248</v>
      </c>
    </row>
    <row r="24" spans="1:10" s="1" customFormat="1" ht="13.5" customHeight="1">
      <c r="A24" s="1" t="s">
        <v>69</v>
      </c>
      <c r="B24" s="30">
        <v>4</v>
      </c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2">
        <v>5</v>
      </c>
    </row>
    <row r="25" spans="1:10" s="1" customFormat="1" ht="13.5" customHeight="1">
      <c r="A25" s="1" t="s">
        <v>50</v>
      </c>
      <c r="B25" s="30">
        <f>'Mag-SCT'!B29</f>
        <v>599</v>
      </c>
      <c r="C25" s="31">
        <f>'Mag-SCT'!C29</f>
        <v>190</v>
      </c>
      <c r="D25" s="31">
        <f>'Mag-SCT'!D29</f>
        <v>120</v>
      </c>
      <c r="E25" s="31">
        <f>'Mag-SCT'!E29</f>
        <v>50</v>
      </c>
      <c r="F25" s="31">
        <f>'Mag-SCT'!F29</f>
        <v>44</v>
      </c>
      <c r="G25" s="31">
        <f>'Mag-SCT'!G29</f>
        <v>9</v>
      </c>
      <c r="H25" s="31">
        <f>'Mag-SCT'!H29</f>
        <v>2</v>
      </c>
      <c r="I25" s="31">
        <f>'Mag-SCT'!I29</f>
        <v>1</v>
      </c>
      <c r="J25" s="32">
        <f t="shared" si="0"/>
        <v>1015</v>
      </c>
    </row>
    <row r="26" spans="1:10" s="1" customFormat="1" ht="13.5" customHeight="1" thickBot="1">
      <c r="A26" s="1" t="s">
        <v>51</v>
      </c>
      <c r="B26" s="30">
        <f>'Mag-SCT'!B34</f>
        <v>37</v>
      </c>
      <c r="C26" s="31">
        <f>'Mag-SCT'!C34</f>
        <v>2</v>
      </c>
      <c r="D26" s="31">
        <f>'Mag-SCT'!D34</f>
        <v>0</v>
      </c>
      <c r="E26" s="31">
        <f>'Mag-SCT'!E34</f>
        <v>0</v>
      </c>
      <c r="F26" s="31">
        <f>'Mag-SCT'!F34</f>
        <v>0</v>
      </c>
      <c r="G26" s="31">
        <f>'Mag-SCT'!G34</f>
        <v>0</v>
      </c>
      <c r="H26" s="31">
        <f>'Mag-SCT'!H34</f>
        <v>0</v>
      </c>
      <c r="I26" s="31">
        <f>'Mag-SCT'!I34</f>
        <v>0</v>
      </c>
      <c r="J26" s="32">
        <f>SUM(B26:I26)</f>
        <v>39</v>
      </c>
    </row>
    <row r="27" spans="1:10" s="1" customFormat="1" ht="13.5" customHeight="1">
      <c r="A27" s="36" t="s">
        <v>17</v>
      </c>
      <c r="B27" s="37">
        <f aca="true" t="shared" si="1" ref="B27:J27">SUM(B8:B26)</f>
        <v>3364</v>
      </c>
      <c r="C27" s="37">
        <f t="shared" si="1"/>
        <v>2060</v>
      </c>
      <c r="D27" s="37">
        <f t="shared" si="1"/>
        <v>1365</v>
      </c>
      <c r="E27" s="37">
        <f t="shared" si="1"/>
        <v>856</v>
      </c>
      <c r="F27" s="37">
        <f t="shared" si="1"/>
        <v>591</v>
      </c>
      <c r="G27" s="37">
        <f t="shared" si="1"/>
        <v>918</v>
      </c>
      <c r="H27" s="37">
        <f t="shared" si="1"/>
        <v>595</v>
      </c>
      <c r="I27" s="37">
        <f t="shared" si="1"/>
        <v>903</v>
      </c>
      <c r="J27" s="38">
        <f t="shared" si="1"/>
        <v>10652</v>
      </c>
    </row>
    <row r="28" spans="1:11" s="1" customFormat="1" ht="13.5" customHeight="1" thickBot="1">
      <c r="A28" s="39"/>
      <c r="B28" s="40">
        <v>0.31</v>
      </c>
      <c r="C28" s="40">
        <f aca="true" t="shared" si="2" ref="C28:I28">C27/$J27</f>
        <v>0.19339091250469395</v>
      </c>
      <c r="D28" s="40">
        <f t="shared" si="2"/>
        <v>0.12814494930529477</v>
      </c>
      <c r="E28" s="40">
        <f t="shared" si="2"/>
        <v>0.08036049568156214</v>
      </c>
      <c r="F28" s="40">
        <f t="shared" si="2"/>
        <v>0.05548253849042433</v>
      </c>
      <c r="G28" s="40">
        <f t="shared" si="2"/>
        <v>0.086180998873451</v>
      </c>
      <c r="H28" s="40">
        <v>0.06</v>
      </c>
      <c r="I28" s="40">
        <f t="shared" si="2"/>
        <v>0.08477281261734886</v>
      </c>
      <c r="J28" s="41"/>
      <c r="K28" s="88"/>
    </row>
    <row r="29" spans="1:10" s="1" customFormat="1" ht="13.5" customHeight="1">
      <c r="A29" s="46"/>
      <c r="B29" s="47"/>
      <c r="C29" s="47"/>
      <c r="D29" s="47"/>
      <c r="E29" s="47"/>
      <c r="F29" s="47"/>
      <c r="G29" s="47"/>
      <c r="H29" s="47"/>
      <c r="I29" s="47"/>
      <c r="J29" s="46"/>
    </row>
    <row r="30" spans="2:10" ht="13.5" customHeight="1">
      <c r="B30" s="1"/>
      <c r="C30" s="1"/>
      <c r="D30" s="1"/>
      <c r="E30" s="23" t="s">
        <v>16</v>
      </c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3.5" customHeight="1">
      <c r="B32" s="1"/>
      <c r="C32" s="1"/>
      <c r="D32" s="1"/>
      <c r="E32" s="23" t="s">
        <v>80</v>
      </c>
      <c r="F32" s="1"/>
      <c r="G32" s="1"/>
      <c r="H32" s="1"/>
      <c r="I32" s="1"/>
      <c r="J32" s="1"/>
    </row>
    <row r="33" spans="2:10" ht="13.5" customHeight="1">
      <c r="B33" s="1"/>
      <c r="C33" s="1"/>
      <c r="D33" s="1"/>
      <c r="E33" s="24" t="s">
        <v>84</v>
      </c>
      <c r="F33" s="1"/>
      <c r="G33" s="1"/>
      <c r="H33" s="1"/>
      <c r="I33" s="1"/>
      <c r="J33" s="1"/>
    </row>
    <row r="34" spans="2:10" ht="13.5" customHeight="1" thickBot="1">
      <c r="B34" s="22"/>
      <c r="C34" s="22"/>
      <c r="D34" s="22"/>
      <c r="E34" s="22"/>
      <c r="F34" s="22"/>
      <c r="G34" s="22"/>
      <c r="H34" s="22"/>
      <c r="I34" s="1"/>
      <c r="J34" s="1"/>
    </row>
    <row r="35" spans="1:10" s="2" customFormat="1" ht="13.5" customHeight="1">
      <c r="A35" s="10"/>
      <c r="B35" s="27" t="s">
        <v>30</v>
      </c>
      <c r="C35" s="28" t="s">
        <v>31</v>
      </c>
      <c r="D35" s="28" t="s">
        <v>32</v>
      </c>
      <c r="E35" s="28" t="s">
        <v>33</v>
      </c>
      <c r="F35" s="28" t="s">
        <v>34</v>
      </c>
      <c r="G35" s="28" t="s">
        <v>35</v>
      </c>
      <c r="H35" s="28" t="s">
        <v>36</v>
      </c>
      <c r="I35" s="29" t="s">
        <v>37</v>
      </c>
      <c r="J35"/>
    </row>
    <row r="36" spans="1:10" s="2" customFormat="1" ht="13.5" customHeight="1" thickBot="1">
      <c r="A36" s="21" t="s">
        <v>46</v>
      </c>
      <c r="B36" s="33">
        <v>0.45</v>
      </c>
      <c r="C36" s="34">
        <v>0.16</v>
      </c>
      <c r="D36" s="34">
        <v>0.09</v>
      </c>
      <c r="E36" s="34">
        <v>0.06</v>
      </c>
      <c r="F36" s="34">
        <f>AVERAGE(F37:F55)</f>
        <v>0.03843761062714445</v>
      </c>
      <c r="G36" s="34">
        <v>0.05</v>
      </c>
      <c r="H36" s="34">
        <f>AVERAGE(H37:H55)</f>
        <v>0.04273941066101652</v>
      </c>
      <c r="I36" s="35">
        <f>AVERAGE(I37:I55)</f>
        <v>0.0961642542490087</v>
      </c>
      <c r="J36" s="48"/>
    </row>
    <row r="37" spans="1:10" s="1" customFormat="1" ht="13.5" customHeight="1">
      <c r="A37" s="1" t="s">
        <v>1</v>
      </c>
      <c r="B37" s="93">
        <v>0.94</v>
      </c>
      <c r="C37" s="47">
        <f aca="true" t="shared" si="3" ref="B37:G38">C8/$J8</f>
        <v>0.15</v>
      </c>
      <c r="D37" s="47">
        <f t="shared" si="3"/>
        <v>0.025</v>
      </c>
      <c r="E37" s="47">
        <f t="shared" si="3"/>
        <v>0</v>
      </c>
      <c r="F37" s="47">
        <f t="shared" si="3"/>
        <v>0.025</v>
      </c>
      <c r="G37" s="47">
        <f t="shared" si="3"/>
        <v>0</v>
      </c>
      <c r="H37" s="47">
        <f>H8/$J8</f>
        <v>0</v>
      </c>
      <c r="I37" s="50">
        <f>I8/$J8</f>
        <v>0</v>
      </c>
      <c r="J37" s="48"/>
    </row>
    <row r="38" spans="1:10" s="1" customFormat="1" ht="13.5" customHeight="1">
      <c r="A38" s="1" t="s">
        <v>15</v>
      </c>
      <c r="B38" s="49">
        <f t="shared" si="3"/>
        <v>0.37142857142857144</v>
      </c>
      <c r="C38" s="47">
        <f t="shared" si="3"/>
        <v>0.2866666666666667</v>
      </c>
      <c r="D38" s="47">
        <f t="shared" si="3"/>
        <v>0.21333333333333335</v>
      </c>
      <c r="E38" s="47">
        <f>E9/$J9</f>
        <v>0.10952380952380952</v>
      </c>
      <c r="F38" s="47">
        <f t="shared" si="3"/>
        <v>0.009523809523809525</v>
      </c>
      <c r="G38" s="47">
        <f t="shared" si="3"/>
        <v>0.0019047619047619048</v>
      </c>
      <c r="H38" s="47">
        <f>H9/$J9</f>
        <v>0</v>
      </c>
      <c r="I38" s="50">
        <f>I9/$J9</f>
        <v>0.007619047619047619</v>
      </c>
      <c r="J38" s="48"/>
    </row>
    <row r="39" spans="1:10" s="1" customFormat="1" ht="13.5" customHeight="1">
      <c r="A39" s="1" t="s">
        <v>57</v>
      </c>
      <c r="B39" s="49">
        <v>0.83</v>
      </c>
      <c r="C39" s="47">
        <f>C10/$J10</f>
        <v>0.3883333333333333</v>
      </c>
      <c r="D39" s="47">
        <f aca="true" t="shared" si="4" ref="D39:I39">D10/$J10</f>
        <v>0.04833333333333333</v>
      </c>
      <c r="E39" s="47">
        <v>0.01</v>
      </c>
      <c r="F39" s="47">
        <f t="shared" si="4"/>
        <v>0</v>
      </c>
      <c r="G39" s="47">
        <f t="shared" si="4"/>
        <v>0.0033333333333333335</v>
      </c>
      <c r="H39" s="47">
        <f t="shared" si="4"/>
        <v>0</v>
      </c>
      <c r="I39" s="50">
        <f t="shared" si="4"/>
        <v>0.0033333333333333335</v>
      </c>
      <c r="J39" s="48"/>
    </row>
    <row r="40" spans="1:10" s="1" customFormat="1" ht="13.5" customHeight="1">
      <c r="A40" s="1" t="s">
        <v>54</v>
      </c>
      <c r="B40" s="49">
        <f>B11/$J11</f>
        <v>0.7142857142857143</v>
      </c>
      <c r="C40" s="47">
        <f>C11/$J11</f>
        <v>0.2857142857142857</v>
      </c>
      <c r="D40" s="47">
        <f aca="true" t="shared" si="5" ref="D40:I41">D11/$J11</f>
        <v>0</v>
      </c>
      <c r="E40" s="47">
        <f t="shared" si="5"/>
        <v>0</v>
      </c>
      <c r="F40" s="47">
        <f t="shared" si="5"/>
        <v>0</v>
      </c>
      <c r="G40" s="47">
        <f t="shared" si="5"/>
        <v>0</v>
      </c>
      <c r="H40" s="47">
        <f t="shared" si="5"/>
        <v>0</v>
      </c>
      <c r="I40" s="50">
        <f t="shared" si="5"/>
        <v>0</v>
      </c>
      <c r="J40" s="48"/>
    </row>
    <row r="41" spans="1:10" s="1" customFormat="1" ht="13.5" customHeight="1">
      <c r="A41" s="1" t="s">
        <v>13</v>
      </c>
      <c r="B41" s="49">
        <f>B12/$J12</f>
        <v>0.21338324754328497</v>
      </c>
      <c r="C41" s="47">
        <f>C12/$J12</f>
        <v>0.16331305568554047</v>
      </c>
      <c r="D41" s="47">
        <f t="shared" si="5"/>
        <v>0.11862423958820777</v>
      </c>
      <c r="E41" s="47">
        <v>0.09</v>
      </c>
      <c r="F41" s="47">
        <f t="shared" si="5"/>
        <v>0.06738418343472158</v>
      </c>
      <c r="G41" s="47">
        <f t="shared" si="5"/>
        <v>0.12962096396817968</v>
      </c>
      <c r="H41" s="47">
        <v>0.09</v>
      </c>
      <c r="I41" s="50">
        <f t="shared" si="5"/>
        <v>0.13172671970051475</v>
      </c>
      <c r="J41" s="48"/>
    </row>
    <row r="42" spans="1:10" s="1" customFormat="1" ht="13.5" customHeight="1">
      <c r="A42" s="1" t="s">
        <v>29</v>
      </c>
      <c r="B42" s="49">
        <f aca="true" t="shared" si="6" ref="B42:I43">B13/$J13</f>
        <v>0.20802919708029197</v>
      </c>
      <c r="C42" s="47">
        <v>0.14</v>
      </c>
      <c r="D42" s="47">
        <f t="shared" si="6"/>
        <v>0.06751824817518248</v>
      </c>
      <c r="E42" s="47">
        <f t="shared" si="6"/>
        <v>0.03832116788321168</v>
      </c>
      <c r="F42" s="47">
        <f>F13/$J13</f>
        <v>0.07116788321167883</v>
      </c>
      <c r="G42" s="47">
        <f t="shared" si="6"/>
        <v>0.11861313868613138</v>
      </c>
      <c r="H42" s="47">
        <f t="shared" si="6"/>
        <v>0.08029197080291971</v>
      </c>
      <c r="I42" s="50">
        <f t="shared" si="6"/>
        <v>0.2718978102189781</v>
      </c>
      <c r="J42" s="48"/>
    </row>
    <row r="43" spans="1:10" s="1" customFormat="1" ht="13.5" customHeight="1">
      <c r="A43" s="1" t="s">
        <v>26</v>
      </c>
      <c r="B43" s="49">
        <f t="shared" si="6"/>
        <v>0.30268595041322316</v>
      </c>
      <c r="C43" s="47">
        <f t="shared" si="6"/>
        <v>0.1828512396694215</v>
      </c>
      <c r="D43" s="47">
        <f t="shared" si="6"/>
        <v>0.16322314049586778</v>
      </c>
      <c r="E43" s="47">
        <f>E14/$J14</f>
        <v>0.10227272727272728</v>
      </c>
      <c r="F43" s="47">
        <f>F14/$J14</f>
        <v>0.07747933884297521</v>
      </c>
      <c r="G43" s="47">
        <f aca="true" t="shared" si="7" ref="G43:I44">G14/$J14</f>
        <v>0.08884297520661157</v>
      </c>
      <c r="H43" s="47">
        <f t="shared" si="7"/>
        <v>0.06714876033057851</v>
      </c>
      <c r="I43" s="50">
        <f t="shared" si="7"/>
        <v>0.015495867768595042</v>
      </c>
      <c r="J43" s="48"/>
    </row>
    <row r="44" spans="1:10" s="1" customFormat="1" ht="13.5" customHeight="1">
      <c r="A44" s="1" t="s">
        <v>28</v>
      </c>
      <c r="B44" s="49">
        <f>B15/$J15</f>
        <v>0.23214285714285715</v>
      </c>
      <c r="C44" s="47">
        <f>C15/$J15</f>
        <v>0.125</v>
      </c>
      <c r="D44" s="47">
        <f>D15/$J15</f>
        <v>0.25</v>
      </c>
      <c r="E44" s="47">
        <f>E15/$J15</f>
        <v>0.05357142857142857</v>
      </c>
      <c r="F44" s="47">
        <v>0.01</v>
      </c>
      <c r="G44" s="47">
        <f t="shared" si="7"/>
        <v>0.14285714285714285</v>
      </c>
      <c r="H44" s="47">
        <f t="shared" si="7"/>
        <v>0.07142857142857142</v>
      </c>
      <c r="I44" s="50">
        <f t="shared" si="7"/>
        <v>0.05357142857142857</v>
      </c>
      <c r="J44" s="48"/>
    </row>
    <row r="45" spans="1:10" s="1" customFormat="1" ht="13.5" customHeight="1">
      <c r="A45" s="1" t="s">
        <v>14</v>
      </c>
      <c r="B45" s="49">
        <f aca="true" t="shared" si="8" ref="B45:I46">B16/$J16</f>
        <v>0.28413654618473894</v>
      </c>
      <c r="C45" s="47">
        <f t="shared" si="8"/>
        <v>0.16265060240963855</v>
      </c>
      <c r="D45" s="47">
        <f>D16/$J16</f>
        <v>0.15060240963855423</v>
      </c>
      <c r="E45" s="47">
        <f t="shared" si="8"/>
        <v>0.09437751004016064</v>
      </c>
      <c r="F45" s="47">
        <f t="shared" si="8"/>
        <v>0.08032128514056225</v>
      </c>
      <c r="G45" s="47">
        <f t="shared" si="8"/>
        <v>0.10742971887550201</v>
      </c>
      <c r="H45" s="47">
        <f t="shared" si="8"/>
        <v>0.06827309236947791</v>
      </c>
      <c r="I45" s="50">
        <f t="shared" si="8"/>
        <v>0.05220883534136546</v>
      </c>
      <c r="J45" s="48"/>
    </row>
    <row r="46" spans="1:10" s="1" customFormat="1" ht="13.5" customHeight="1">
      <c r="A46" s="1" t="s">
        <v>27</v>
      </c>
      <c r="B46" s="49">
        <f>B17/$J17</f>
        <v>0.2631578947368421</v>
      </c>
      <c r="C46" s="47">
        <f>C17/$J17</f>
        <v>0.17105263157894737</v>
      </c>
      <c r="D46" s="47">
        <f>D17/$J17</f>
        <v>0.07894736842105263</v>
      </c>
      <c r="E46" s="47">
        <f>E17/$J17</f>
        <v>0.039473684210526314</v>
      </c>
      <c r="F46" s="47">
        <f t="shared" si="8"/>
        <v>0.039473684210526314</v>
      </c>
      <c r="G46" s="47">
        <f>G17/$J17</f>
        <v>0.05263157894736842</v>
      </c>
      <c r="H46" s="47">
        <f>H17/$J17</f>
        <v>0.10526315789473684</v>
      </c>
      <c r="I46" s="50">
        <f>I17/$J17</f>
        <v>0.25</v>
      </c>
      <c r="J46" s="48"/>
    </row>
    <row r="47" spans="1:10" s="1" customFormat="1" ht="13.5" customHeight="1">
      <c r="A47" s="1" t="s">
        <v>47</v>
      </c>
      <c r="B47" s="49">
        <f aca="true" t="shared" si="9" ref="B47:I47">B18/$J18</f>
        <v>0.25162689804772237</v>
      </c>
      <c r="C47" s="47">
        <f t="shared" si="9"/>
        <v>0.15835140997830802</v>
      </c>
      <c r="D47" s="47">
        <f t="shared" si="9"/>
        <v>0.1540130151843818</v>
      </c>
      <c r="E47" s="47">
        <f t="shared" si="9"/>
        <v>0.12364425162689804</v>
      </c>
      <c r="F47" s="47">
        <f t="shared" si="9"/>
        <v>0.06724511930585683</v>
      </c>
      <c r="G47" s="47">
        <f t="shared" si="9"/>
        <v>0.1279826464208243</v>
      </c>
      <c r="H47" s="47">
        <f>H18/$J18</f>
        <v>0.06290672451193059</v>
      </c>
      <c r="I47" s="50">
        <f t="shared" si="9"/>
        <v>0.05422993492407809</v>
      </c>
      <c r="J47" s="48"/>
    </row>
    <row r="48" spans="1:10" s="1" customFormat="1" ht="13.5" customHeight="1">
      <c r="A48" s="1" t="s">
        <v>48</v>
      </c>
      <c r="B48" s="49">
        <f aca="true" t="shared" si="10" ref="B48:I48">B19/$J19</f>
        <v>0.2777777777777778</v>
      </c>
      <c r="C48" s="47">
        <f t="shared" si="10"/>
        <v>0.1111111111111111</v>
      </c>
      <c r="D48" s="47">
        <f t="shared" si="10"/>
        <v>0.05555555555555555</v>
      </c>
      <c r="E48" s="47">
        <f t="shared" si="10"/>
        <v>0.16666666666666666</v>
      </c>
      <c r="F48" s="47">
        <f t="shared" si="10"/>
        <v>0</v>
      </c>
      <c r="G48" s="47">
        <f t="shared" si="10"/>
        <v>0.16666666666666666</v>
      </c>
      <c r="H48" s="47">
        <f t="shared" si="10"/>
        <v>0.05555555555555555</v>
      </c>
      <c r="I48" s="50">
        <f t="shared" si="10"/>
        <v>0.16666666666666666</v>
      </c>
      <c r="J48" s="48"/>
    </row>
    <row r="49" spans="1:10" s="1" customFormat="1" ht="13.5" customHeight="1">
      <c r="A49" s="1" t="s">
        <v>55</v>
      </c>
      <c r="B49" s="49">
        <f aca="true" t="shared" si="11" ref="B49:I50">B20/$J20</f>
        <v>0.17857142857142858</v>
      </c>
      <c r="C49" s="47">
        <f t="shared" si="11"/>
        <v>0.11904761904761904</v>
      </c>
      <c r="D49" s="47">
        <f t="shared" si="11"/>
        <v>0.16666666666666666</v>
      </c>
      <c r="E49" s="47">
        <f t="shared" si="11"/>
        <v>0.07142857142857142</v>
      </c>
      <c r="F49" s="47">
        <f t="shared" si="11"/>
        <v>0.08333333333333333</v>
      </c>
      <c r="G49" s="47">
        <v>0.22</v>
      </c>
      <c r="H49" s="47">
        <f t="shared" si="11"/>
        <v>0.08333333333333333</v>
      </c>
      <c r="I49" s="50">
        <v>0.19</v>
      </c>
      <c r="J49" s="48"/>
    </row>
    <row r="50" spans="1:10" s="1" customFormat="1" ht="13.5" customHeight="1">
      <c r="A50" s="1" t="s">
        <v>56</v>
      </c>
      <c r="B50" s="49">
        <f t="shared" si="11"/>
        <v>0.2</v>
      </c>
      <c r="C50" s="47">
        <f t="shared" si="11"/>
        <v>0.06666666666666667</v>
      </c>
      <c r="D50" s="47">
        <f>D21/$J21</f>
        <v>0.06666666666666667</v>
      </c>
      <c r="E50" s="47">
        <f t="shared" si="11"/>
        <v>0.13333333333333333</v>
      </c>
      <c r="F50" s="47">
        <f t="shared" si="11"/>
        <v>0.13333333333333333</v>
      </c>
      <c r="G50" s="47">
        <f t="shared" si="11"/>
        <v>0</v>
      </c>
      <c r="H50" s="47">
        <f t="shared" si="11"/>
        <v>0.06666666666666667</v>
      </c>
      <c r="I50" s="50">
        <f t="shared" si="11"/>
        <v>0.3333333333333333</v>
      </c>
      <c r="J50" s="48"/>
    </row>
    <row r="51" spans="1:10" s="1" customFormat="1" ht="13.5" customHeight="1">
      <c r="A51" s="1" t="s">
        <v>52</v>
      </c>
      <c r="B51" s="49">
        <f aca="true" t="shared" si="12" ref="B51:I51">B22/$J22</f>
        <v>0.09868421052631579</v>
      </c>
      <c r="C51" s="47">
        <f t="shared" si="12"/>
        <v>0.19736842105263158</v>
      </c>
      <c r="D51" s="47">
        <f t="shared" si="12"/>
        <v>0.21052631578947367</v>
      </c>
      <c r="E51" s="47">
        <f t="shared" si="12"/>
        <v>0.046052631578947366</v>
      </c>
      <c r="F51" s="47">
        <f t="shared" si="12"/>
        <v>0.046052631578947366</v>
      </c>
      <c r="G51" s="47">
        <f t="shared" si="12"/>
        <v>0.046052631578947366</v>
      </c>
      <c r="H51" s="47">
        <f t="shared" si="12"/>
        <v>0.05921052631578947</v>
      </c>
      <c r="I51" s="50">
        <f t="shared" si="12"/>
        <v>0.29605263157894735</v>
      </c>
      <c r="J51" s="48"/>
    </row>
    <row r="52" spans="1:10" s="1" customFormat="1" ht="13.5" customHeight="1">
      <c r="A52" s="1" t="s">
        <v>68</v>
      </c>
      <c r="B52" s="49">
        <v>0.56</v>
      </c>
      <c r="C52" s="47">
        <v>0.33</v>
      </c>
      <c r="D52" s="47">
        <v>0.1</v>
      </c>
      <c r="E52" s="47">
        <v>0.01</v>
      </c>
      <c r="F52" s="47">
        <f>F23/$J23</f>
        <v>0</v>
      </c>
      <c r="G52" s="47">
        <f>G23/$J23</f>
        <v>0</v>
      </c>
      <c r="H52" s="47">
        <f>H23/$J23</f>
        <v>0</v>
      </c>
      <c r="I52" s="50">
        <f>I23/$J23</f>
        <v>0</v>
      </c>
      <c r="J52" s="48"/>
    </row>
    <row r="53" spans="1:10" s="1" customFormat="1" ht="13.5" customHeight="1">
      <c r="A53" s="1" t="s">
        <v>69</v>
      </c>
      <c r="B53" s="49">
        <v>0.12</v>
      </c>
      <c r="C53" s="47">
        <v>0.88</v>
      </c>
      <c r="D53" s="47">
        <f aca="true" t="shared" si="13" ref="D53:I53">D24/$J24</f>
        <v>0</v>
      </c>
      <c r="E53" s="47">
        <f t="shared" si="13"/>
        <v>0</v>
      </c>
      <c r="F53" s="47">
        <f t="shared" si="13"/>
        <v>0</v>
      </c>
      <c r="G53" s="47">
        <f t="shared" si="13"/>
        <v>0</v>
      </c>
      <c r="H53" s="47">
        <f t="shared" si="13"/>
        <v>0</v>
      </c>
      <c r="I53" s="50">
        <f t="shared" si="13"/>
        <v>0</v>
      </c>
      <c r="J53" s="48"/>
    </row>
    <row r="54" spans="1:10" s="1" customFormat="1" ht="13.5" customHeight="1">
      <c r="A54" s="83" t="s">
        <v>50</v>
      </c>
      <c r="B54" s="49">
        <f aca="true" t="shared" si="14" ref="B54:I55">B25/$J25</f>
        <v>0.5901477832512315</v>
      </c>
      <c r="C54" s="47">
        <f t="shared" si="14"/>
        <v>0.18719211822660098</v>
      </c>
      <c r="D54" s="47">
        <f t="shared" si="14"/>
        <v>0.11822660098522167</v>
      </c>
      <c r="E54" s="47">
        <f t="shared" si="14"/>
        <v>0.04926108374384237</v>
      </c>
      <c r="F54" s="47">
        <v>0.02</v>
      </c>
      <c r="G54" s="47">
        <f t="shared" si="14"/>
        <v>0.008866995073891626</v>
      </c>
      <c r="H54" s="47">
        <f t="shared" si="14"/>
        <v>0.0019704433497536944</v>
      </c>
      <c r="I54" s="50">
        <f t="shared" si="14"/>
        <v>0.0009852216748768472</v>
      </c>
      <c r="J54" s="48"/>
    </row>
    <row r="55" spans="1:10" s="1" customFormat="1" ht="13.5" customHeight="1">
      <c r="A55" s="84" t="s">
        <v>51</v>
      </c>
      <c r="B55" s="51">
        <f aca="true" t="shared" si="15" ref="B55:I55">B26/$J26</f>
        <v>0.9487179487179487</v>
      </c>
      <c r="C55" s="52">
        <f t="shared" si="14"/>
        <v>0.05128205128205128</v>
      </c>
      <c r="D55" s="52">
        <f t="shared" si="15"/>
        <v>0</v>
      </c>
      <c r="E55" s="52">
        <f t="shared" si="15"/>
        <v>0</v>
      </c>
      <c r="F55" s="52">
        <f t="shared" si="15"/>
        <v>0</v>
      </c>
      <c r="G55" s="52">
        <f t="shared" si="15"/>
        <v>0</v>
      </c>
      <c r="H55" s="52">
        <f t="shared" si="15"/>
        <v>0</v>
      </c>
      <c r="I55" s="53">
        <f t="shared" si="15"/>
        <v>0</v>
      </c>
      <c r="J55" s="48"/>
    </row>
    <row r="56" s="1" customFormat="1" ht="13.5" customHeight="1">
      <c r="B56" s="88"/>
    </row>
    <row r="57" spans="1:10" s="1" customFormat="1" ht="13.5" customHeight="1">
      <c r="A57" s="149" t="s">
        <v>45</v>
      </c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0" s="1" customFormat="1" ht="13.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0" s="1" customFormat="1" ht="13.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s="1" customFormat="1" ht="13.5" customHeight="1">
      <c r="A60" s="54" t="s">
        <v>44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2:10" ht="13.5" customHeight="1">
      <c r="B61" s="1"/>
      <c r="C61" s="1"/>
      <c r="D61" s="23" t="s">
        <v>16</v>
      </c>
      <c r="F61" s="1"/>
      <c r="G61" s="1"/>
      <c r="H61" s="1"/>
      <c r="I61" s="1"/>
      <c r="J61" s="1"/>
    </row>
    <row r="62" spans="2:10" ht="13.5" customHeight="1">
      <c r="B62" s="1"/>
      <c r="C62" s="1"/>
      <c r="D62" s="1"/>
      <c r="F62" s="1"/>
      <c r="G62" s="1"/>
      <c r="H62" s="1"/>
      <c r="I62" s="1"/>
      <c r="J62" s="1"/>
    </row>
    <row r="63" spans="2:10" ht="13.5" customHeight="1">
      <c r="B63" s="1"/>
      <c r="C63" s="1"/>
      <c r="D63" s="23" t="s">
        <v>80</v>
      </c>
      <c r="F63" s="1"/>
      <c r="G63" s="1"/>
      <c r="H63" s="1"/>
      <c r="I63" s="1"/>
      <c r="J63" s="1"/>
    </row>
    <row r="64" spans="2:10" ht="13.5" customHeight="1">
      <c r="B64" s="1"/>
      <c r="C64" s="1"/>
      <c r="D64" s="24" t="s">
        <v>84</v>
      </c>
      <c r="F64" s="1"/>
      <c r="G64" s="1"/>
      <c r="H64" s="1"/>
      <c r="I64" s="1"/>
      <c r="J64" s="1"/>
    </row>
    <row r="65" spans="2:10" ht="13.5" customHeight="1" thickBot="1">
      <c r="B65" s="22"/>
      <c r="C65" s="22"/>
      <c r="D65" s="22"/>
      <c r="E65" s="22"/>
      <c r="F65" s="22"/>
      <c r="G65" s="22"/>
      <c r="H65" s="22"/>
      <c r="I65" s="1"/>
      <c r="J65" s="1"/>
    </row>
    <row r="66" spans="1:7" s="2" customFormat="1" ht="13.5" customHeight="1" thickBot="1">
      <c r="A66" s="10"/>
      <c r="B66" s="7" t="s">
        <v>30</v>
      </c>
      <c r="C66" s="8" t="s">
        <v>41</v>
      </c>
      <c r="D66" s="8" t="s">
        <v>42</v>
      </c>
      <c r="E66" s="8" t="s">
        <v>43</v>
      </c>
      <c r="F66" s="8" t="s">
        <v>37</v>
      </c>
      <c r="G66" s="9" t="s">
        <v>2</v>
      </c>
    </row>
    <row r="67" spans="1:7" s="1" customFormat="1" ht="13.5" customHeight="1">
      <c r="A67" s="1" t="s">
        <v>1</v>
      </c>
      <c r="B67" s="30">
        <f>B8</f>
        <v>32</v>
      </c>
      <c r="C67" s="31">
        <f aca="true" t="shared" si="16" ref="C67:C83">SUM(C8:D8)</f>
        <v>7</v>
      </c>
      <c r="D67" s="31">
        <f aca="true" t="shared" si="17" ref="D67:D83">SUM(E8:F8)</f>
        <v>1</v>
      </c>
      <c r="E67" s="31">
        <f aca="true" t="shared" si="18" ref="E67:E83">SUM(G8:H8)</f>
        <v>0</v>
      </c>
      <c r="F67" s="31">
        <f aca="true" t="shared" si="19" ref="F67:F83">I8</f>
        <v>0</v>
      </c>
      <c r="G67" s="32">
        <f>SUM(B67:F67)</f>
        <v>40</v>
      </c>
    </row>
    <row r="68" spans="1:7" s="1" customFormat="1" ht="13.5" customHeight="1">
      <c r="A68" s="1" t="s">
        <v>15</v>
      </c>
      <c r="B68" s="30">
        <f aca="true" t="shared" si="20" ref="B67:B83">B9</f>
        <v>390</v>
      </c>
      <c r="C68" s="31">
        <f t="shared" si="16"/>
        <v>525</v>
      </c>
      <c r="D68" s="31">
        <f t="shared" si="17"/>
        <v>125</v>
      </c>
      <c r="E68" s="31">
        <f t="shared" si="18"/>
        <v>2</v>
      </c>
      <c r="F68" s="31">
        <f t="shared" si="19"/>
        <v>8</v>
      </c>
      <c r="G68" s="32">
        <f aca="true" t="shared" si="21" ref="G68:G84">SUM(B68:F68)</f>
        <v>1050</v>
      </c>
    </row>
    <row r="69" spans="1:7" s="1" customFormat="1" ht="13.5" customHeight="1">
      <c r="A69" s="1" t="s">
        <v>57</v>
      </c>
      <c r="B69" s="30">
        <f t="shared" si="20"/>
        <v>333</v>
      </c>
      <c r="C69" s="31">
        <f t="shared" si="16"/>
        <v>262</v>
      </c>
      <c r="D69" s="31">
        <f t="shared" si="17"/>
        <v>1</v>
      </c>
      <c r="E69" s="31">
        <f t="shared" si="18"/>
        <v>2</v>
      </c>
      <c r="F69" s="31">
        <f t="shared" si="19"/>
        <v>2</v>
      </c>
      <c r="G69" s="32">
        <f t="shared" si="21"/>
        <v>600</v>
      </c>
    </row>
    <row r="70" spans="1:7" s="1" customFormat="1" ht="13.5" customHeight="1">
      <c r="A70" s="1" t="s">
        <v>54</v>
      </c>
      <c r="B70" s="30">
        <f t="shared" si="20"/>
        <v>5</v>
      </c>
      <c r="C70" s="31">
        <f t="shared" si="16"/>
        <v>2</v>
      </c>
      <c r="D70" s="31">
        <f t="shared" si="17"/>
        <v>0</v>
      </c>
      <c r="E70" s="31">
        <f t="shared" si="18"/>
        <v>0</v>
      </c>
      <c r="F70" s="31">
        <f t="shared" si="19"/>
        <v>0</v>
      </c>
      <c r="G70" s="32">
        <f>SUM(B70:F70)</f>
        <v>7</v>
      </c>
    </row>
    <row r="71" spans="1:7" s="1" customFormat="1" ht="13.5" customHeight="1">
      <c r="A71" s="1" t="s">
        <v>13</v>
      </c>
      <c r="B71" s="30">
        <f t="shared" si="20"/>
        <v>912</v>
      </c>
      <c r="C71" s="31">
        <f t="shared" si="16"/>
        <v>1205</v>
      </c>
      <c r="D71" s="31">
        <f t="shared" si="17"/>
        <v>683</v>
      </c>
      <c r="E71" s="31">
        <f t="shared" si="18"/>
        <v>911</v>
      </c>
      <c r="F71" s="31">
        <f t="shared" si="19"/>
        <v>563</v>
      </c>
      <c r="G71" s="32">
        <f t="shared" si="21"/>
        <v>4274</v>
      </c>
    </row>
    <row r="72" spans="1:7" s="1" customFormat="1" ht="13.5" customHeight="1">
      <c r="A72" s="1" t="s">
        <v>29</v>
      </c>
      <c r="B72" s="30">
        <f t="shared" si="20"/>
        <v>114</v>
      </c>
      <c r="C72" s="31">
        <f t="shared" si="16"/>
        <v>116</v>
      </c>
      <c r="D72" s="31">
        <f t="shared" si="17"/>
        <v>60</v>
      </c>
      <c r="E72" s="31">
        <f t="shared" si="18"/>
        <v>109</v>
      </c>
      <c r="F72" s="31">
        <f t="shared" si="19"/>
        <v>149</v>
      </c>
      <c r="G72" s="32">
        <f t="shared" si="21"/>
        <v>548</v>
      </c>
    </row>
    <row r="73" spans="1:7" s="1" customFormat="1" ht="13.5" customHeight="1">
      <c r="A73" s="1" t="s">
        <v>26</v>
      </c>
      <c r="B73" s="30">
        <f t="shared" si="20"/>
        <v>293</v>
      </c>
      <c r="C73" s="31">
        <f t="shared" si="16"/>
        <v>335</v>
      </c>
      <c r="D73" s="31">
        <f t="shared" si="17"/>
        <v>174</v>
      </c>
      <c r="E73" s="31">
        <f t="shared" si="18"/>
        <v>151</v>
      </c>
      <c r="F73" s="31">
        <f t="shared" si="19"/>
        <v>15</v>
      </c>
      <c r="G73" s="32">
        <f t="shared" si="21"/>
        <v>968</v>
      </c>
    </row>
    <row r="74" spans="1:7" s="1" customFormat="1" ht="13.5" customHeight="1">
      <c r="A74" s="1" t="s">
        <v>28</v>
      </c>
      <c r="B74" s="30">
        <f t="shared" si="20"/>
        <v>13</v>
      </c>
      <c r="C74" s="31">
        <f t="shared" si="16"/>
        <v>21</v>
      </c>
      <c r="D74" s="31">
        <f t="shared" si="17"/>
        <v>7</v>
      </c>
      <c r="E74" s="31">
        <f t="shared" si="18"/>
        <v>12</v>
      </c>
      <c r="F74" s="31">
        <f t="shared" si="19"/>
        <v>3</v>
      </c>
      <c r="G74" s="32">
        <f t="shared" si="21"/>
        <v>56</v>
      </c>
    </row>
    <row r="75" spans="1:7" s="1" customFormat="1" ht="13.5" customHeight="1">
      <c r="A75" s="1" t="s">
        <v>14</v>
      </c>
      <c r="B75" s="30">
        <f t="shared" si="20"/>
        <v>283</v>
      </c>
      <c r="C75" s="31">
        <f t="shared" si="16"/>
        <v>312</v>
      </c>
      <c r="D75" s="31">
        <f t="shared" si="17"/>
        <v>174</v>
      </c>
      <c r="E75" s="31">
        <f t="shared" si="18"/>
        <v>175</v>
      </c>
      <c r="F75" s="31">
        <f t="shared" si="19"/>
        <v>52</v>
      </c>
      <c r="G75" s="32">
        <f t="shared" si="21"/>
        <v>996</v>
      </c>
    </row>
    <row r="76" spans="1:7" s="1" customFormat="1" ht="13.5" customHeight="1">
      <c r="A76" s="1" t="s">
        <v>27</v>
      </c>
      <c r="B76" s="30">
        <f t="shared" si="20"/>
        <v>20</v>
      </c>
      <c r="C76" s="31">
        <f t="shared" si="16"/>
        <v>19</v>
      </c>
      <c r="D76" s="31">
        <f t="shared" si="17"/>
        <v>6</v>
      </c>
      <c r="E76" s="31">
        <f t="shared" si="18"/>
        <v>12</v>
      </c>
      <c r="F76" s="31">
        <f t="shared" si="19"/>
        <v>19</v>
      </c>
      <c r="G76" s="32">
        <f t="shared" si="21"/>
        <v>76</v>
      </c>
    </row>
    <row r="77" spans="1:7" s="1" customFormat="1" ht="13.5" customHeight="1">
      <c r="A77" s="1" t="s">
        <v>47</v>
      </c>
      <c r="B77" s="30">
        <f t="shared" si="20"/>
        <v>116</v>
      </c>
      <c r="C77" s="31">
        <f t="shared" si="16"/>
        <v>144</v>
      </c>
      <c r="D77" s="31">
        <f t="shared" si="17"/>
        <v>88</v>
      </c>
      <c r="E77" s="31">
        <f t="shared" si="18"/>
        <v>88</v>
      </c>
      <c r="F77" s="31">
        <f t="shared" si="19"/>
        <v>25</v>
      </c>
      <c r="G77" s="32">
        <f t="shared" si="21"/>
        <v>461</v>
      </c>
    </row>
    <row r="78" spans="1:7" s="1" customFormat="1" ht="13.5" customHeight="1">
      <c r="A78" s="1" t="s">
        <v>48</v>
      </c>
      <c r="B78" s="30">
        <f t="shared" si="20"/>
        <v>5</v>
      </c>
      <c r="C78" s="31">
        <f t="shared" si="16"/>
        <v>3</v>
      </c>
      <c r="D78" s="31">
        <f t="shared" si="17"/>
        <v>3</v>
      </c>
      <c r="E78" s="31">
        <f t="shared" si="18"/>
        <v>4</v>
      </c>
      <c r="F78" s="31">
        <f t="shared" si="19"/>
        <v>3</v>
      </c>
      <c r="G78" s="32">
        <f>SUM(B78:F78)</f>
        <v>18</v>
      </c>
    </row>
    <row r="79" spans="1:7" s="1" customFormat="1" ht="13.5" customHeight="1">
      <c r="A79" s="1" t="s">
        <v>55</v>
      </c>
      <c r="B79" s="30">
        <f t="shared" si="20"/>
        <v>15</v>
      </c>
      <c r="C79" s="31">
        <f t="shared" si="16"/>
        <v>24</v>
      </c>
      <c r="D79" s="31">
        <f t="shared" si="17"/>
        <v>13</v>
      </c>
      <c r="E79" s="31">
        <f t="shared" si="18"/>
        <v>19</v>
      </c>
      <c r="F79" s="31">
        <f t="shared" si="19"/>
        <v>13</v>
      </c>
      <c r="G79" s="32">
        <f t="shared" si="21"/>
        <v>84</v>
      </c>
    </row>
    <row r="80" spans="1:7" s="1" customFormat="1" ht="13.5" customHeight="1">
      <c r="A80" s="1" t="s">
        <v>56</v>
      </c>
      <c r="B80" s="30">
        <f t="shared" si="20"/>
        <v>3</v>
      </c>
      <c r="C80" s="31">
        <f t="shared" si="16"/>
        <v>2</v>
      </c>
      <c r="D80" s="31">
        <f t="shared" si="17"/>
        <v>4</v>
      </c>
      <c r="E80" s="31">
        <f t="shared" si="18"/>
        <v>1</v>
      </c>
      <c r="F80" s="31">
        <f t="shared" si="19"/>
        <v>5</v>
      </c>
      <c r="G80" s="32">
        <f t="shared" si="21"/>
        <v>15</v>
      </c>
    </row>
    <row r="81" spans="1:7" s="1" customFormat="1" ht="13.5" customHeight="1">
      <c r="A81" s="1" t="s">
        <v>52</v>
      </c>
      <c r="B81" s="30">
        <f>B22</f>
        <v>15</v>
      </c>
      <c r="C81" s="31">
        <f>SUM(C22:D22)</f>
        <v>62</v>
      </c>
      <c r="D81" s="31">
        <f>SUM(E22:F22)</f>
        <v>14</v>
      </c>
      <c r="E81" s="31">
        <f>SUM(G22:H22)</f>
        <v>16</v>
      </c>
      <c r="F81" s="31">
        <f>I22</f>
        <v>45</v>
      </c>
      <c r="G81" s="32">
        <f t="shared" si="21"/>
        <v>152</v>
      </c>
    </row>
    <row r="82" spans="1:7" s="1" customFormat="1" ht="13.5" customHeight="1">
      <c r="A82" s="1" t="s">
        <v>68</v>
      </c>
      <c r="B82" s="30">
        <f t="shared" si="20"/>
        <v>175</v>
      </c>
      <c r="C82" s="31">
        <f t="shared" si="16"/>
        <v>73</v>
      </c>
      <c r="D82" s="31">
        <f t="shared" si="17"/>
        <v>0</v>
      </c>
      <c r="E82" s="31">
        <f t="shared" si="18"/>
        <v>0</v>
      </c>
      <c r="F82" s="31">
        <f t="shared" si="19"/>
        <v>0</v>
      </c>
      <c r="G82" s="32">
        <f t="shared" si="21"/>
        <v>248</v>
      </c>
    </row>
    <row r="83" spans="1:7" s="1" customFormat="1" ht="13.5" customHeight="1">
      <c r="A83" s="1" t="s">
        <v>69</v>
      </c>
      <c r="B83" s="30">
        <f t="shared" si="20"/>
        <v>4</v>
      </c>
      <c r="C83" s="31">
        <f t="shared" si="16"/>
        <v>1</v>
      </c>
      <c r="D83" s="31">
        <f t="shared" si="17"/>
        <v>0</v>
      </c>
      <c r="E83" s="31">
        <f t="shared" si="18"/>
        <v>0</v>
      </c>
      <c r="F83" s="31">
        <f t="shared" si="19"/>
        <v>0</v>
      </c>
      <c r="G83" s="32">
        <f t="shared" si="21"/>
        <v>5</v>
      </c>
    </row>
    <row r="84" spans="1:7" s="1" customFormat="1" ht="13.5" customHeight="1">
      <c r="A84" s="1" t="s">
        <v>50</v>
      </c>
      <c r="B84" s="30">
        <f>B25</f>
        <v>599</v>
      </c>
      <c r="C84" s="31">
        <f>SUM(C25:D25)</f>
        <v>310</v>
      </c>
      <c r="D84" s="31">
        <f>SUM(E25:F25)</f>
        <v>94</v>
      </c>
      <c r="E84" s="31">
        <f>SUM(G25:H25)</f>
        <v>11</v>
      </c>
      <c r="F84" s="31">
        <f>I25</f>
        <v>1</v>
      </c>
      <c r="G84" s="32">
        <f t="shared" si="21"/>
        <v>1015</v>
      </c>
    </row>
    <row r="85" spans="1:7" s="1" customFormat="1" ht="13.5" customHeight="1" thickBot="1">
      <c r="A85" s="1" t="s">
        <v>51</v>
      </c>
      <c r="B85" s="30">
        <f>B26</f>
        <v>37</v>
      </c>
      <c r="C85" s="31">
        <f>SUM(C26:D26)</f>
        <v>2</v>
      </c>
      <c r="D85" s="31">
        <f>SUM(E26:F26)</f>
        <v>0</v>
      </c>
      <c r="E85" s="31">
        <f>SUM(G26:H26)</f>
        <v>0</v>
      </c>
      <c r="F85" s="31">
        <f>I26</f>
        <v>0</v>
      </c>
      <c r="G85" s="32">
        <f>SUM(B85:F85)</f>
        <v>39</v>
      </c>
    </row>
    <row r="86" spans="1:7" s="1" customFormat="1" ht="13.5" customHeight="1">
      <c r="A86" s="36" t="s">
        <v>17</v>
      </c>
      <c r="B86" s="37">
        <f>SUM(B67:B85)</f>
        <v>3364</v>
      </c>
      <c r="C86" s="37">
        <f>SUM(C67:C85)</f>
        <v>3425</v>
      </c>
      <c r="D86" s="37">
        <f>SUM(D67:D85)</f>
        <v>1447</v>
      </c>
      <c r="E86" s="37">
        <f>SUM(E67:E85)</f>
        <v>1513</v>
      </c>
      <c r="F86" s="37">
        <f>SUM(F67:F85)</f>
        <v>903</v>
      </c>
      <c r="G86" s="38">
        <v>10821</v>
      </c>
    </row>
    <row r="87" spans="1:8" s="1" customFormat="1" ht="13.5" customHeight="1" thickBot="1">
      <c r="A87" s="39"/>
      <c r="B87" s="40">
        <v>0.31</v>
      </c>
      <c r="C87" s="40">
        <v>0.31</v>
      </c>
      <c r="D87" s="40">
        <v>0.14</v>
      </c>
      <c r="E87" s="40">
        <v>0.15</v>
      </c>
      <c r="F87" s="40">
        <f>F86/$G86</f>
        <v>0.08344884945938454</v>
      </c>
      <c r="G87" s="42"/>
      <c r="H87" s="88"/>
    </row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</sheetData>
  <sheetProtection/>
  <mergeCells count="1">
    <mergeCell ref="A57:J59"/>
  </mergeCells>
  <printOptions/>
  <pageMargins left="0.75" right="0.46" top="1" bottom="1" header="0.5" footer="0.5"/>
  <pageSetup horizontalDpi="300" verticalDpi="300" orientation="landscape" paperSize="9" r:id="rId2"/>
  <rowBreaks count="2" manualBreakCount="2">
    <brk id="29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Mizzi</dc:creator>
  <cp:keywords/>
  <dc:description/>
  <cp:lastModifiedBy>ebejo001</cp:lastModifiedBy>
  <cp:lastPrinted>2013-10-10T08:00:50Z</cp:lastPrinted>
  <dcterms:created xsi:type="dcterms:W3CDTF">2002-01-16T10:40:31Z</dcterms:created>
  <dcterms:modified xsi:type="dcterms:W3CDTF">2013-10-10T10:23:23Z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2013.00000000000</vt:lpwstr>
  </property>
  <property fmtid="{D5CDD505-2E9C-101B-9397-08002B2CF9AE}" pid="4" name="PublishedDa">
    <vt:lpwstr>2015-01-12T00:00:00Z</vt:lpwstr>
  </property>
  <property fmtid="{D5CDD505-2E9C-101B-9397-08002B2CF9AE}" pid="5" name="ReportTy">
    <vt:lpwstr>Age Analysis</vt:lpwstr>
  </property>
</Properties>
</file>