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120" windowHeight="8835" activeTab="0"/>
  </bookViews>
  <sheets>
    <sheet name="Appelli" sheetId="1" r:id="rId1"/>
    <sheet name="PA" sheetId="2" r:id="rId2"/>
    <sheet name="Mag-SCT" sheetId="3" r:id="rId3"/>
    <sheet name="Boards" sheetId="4" r:id="rId4"/>
    <sheet name="Tribunal" sheetId="5" r:id="rId5"/>
    <sheet name="Analysis" sheetId="6" r:id="rId6"/>
  </sheets>
  <definedNames/>
  <calcPr fullCalcOnLoad="1"/>
</workbook>
</file>

<file path=xl/sharedStrings.xml><?xml version="1.0" encoding="utf-8"?>
<sst xmlns="http://schemas.openxmlformats.org/spreadsheetml/2006/main" count="301" uniqueCount="86">
  <si>
    <t>G. Caruana Demajo</t>
  </si>
  <si>
    <t>Qorti Kostituzzjonali</t>
  </si>
  <si>
    <t>Total</t>
  </si>
  <si>
    <t>Qorti Appelli Civili (Inferjuri)</t>
  </si>
  <si>
    <t>Total Malta</t>
  </si>
  <si>
    <t>Total Qorti</t>
  </si>
  <si>
    <t>J.R. Micallef</t>
  </si>
  <si>
    <t>P. Coppini</t>
  </si>
  <si>
    <t>Qorti Civili, Prim Awla</t>
  </si>
  <si>
    <t>Total Ghawdex</t>
  </si>
  <si>
    <t>Qorti tal-Magistrati, Civili</t>
  </si>
  <si>
    <t>Bord li Jikkontrolla l-Kera</t>
  </si>
  <si>
    <t>Qorti Civili, Prim Awla (Malta)</t>
  </si>
  <si>
    <t>Qorti tal-Magistrati, Civili (Malta)</t>
  </si>
  <si>
    <t>Qorti Appelli Civili (Superjuri)</t>
  </si>
  <si>
    <t>QRATI  CIVILI</t>
  </si>
  <si>
    <t>Totali</t>
  </si>
  <si>
    <t>N. Cuschieri</t>
  </si>
  <si>
    <t>T. Mallia</t>
  </si>
  <si>
    <t>J. Azzopardi</t>
  </si>
  <si>
    <t>Qorti Civili, Familja</t>
  </si>
  <si>
    <t>A. Lofaro</t>
  </si>
  <si>
    <t>Qorti Civili, Familja (Malta)</t>
  </si>
  <si>
    <t>Qorti tal-Magistrati, Civili (Ghawdex)</t>
  </si>
  <si>
    <t>Qorti Civili, Familja (Ghawdex)</t>
  </si>
  <si>
    <t>Qorti Civili, Prim Awla (Ghawdex)</t>
  </si>
  <si>
    <t>&lt;1 sena</t>
  </si>
  <si>
    <t>1-2 snin</t>
  </si>
  <si>
    <t>2-3 snin</t>
  </si>
  <si>
    <t>3-4 snin</t>
  </si>
  <si>
    <t>4-5 snin</t>
  </si>
  <si>
    <t>5-7 snin</t>
  </si>
  <si>
    <t>7-10 snin</t>
  </si>
  <si>
    <t>10 snin +</t>
  </si>
  <si>
    <t>5-7snin</t>
  </si>
  <si>
    <t>7-10snin</t>
  </si>
  <si>
    <t>10 sena +</t>
  </si>
  <si>
    <t>1-3 snin</t>
  </si>
  <si>
    <t>3-5 snin</t>
  </si>
  <si>
    <t>5-10 snin</t>
  </si>
  <si>
    <t xml:space="preserve">                                 </t>
  </si>
  <si>
    <t>Din l-analizi komparattiva hija ntiza sabiex tara liema Qrati ghandhom medja ahjar ta' kawzi pendenti mill-medja totali tal-Kawzi kollha fil-Qrati.  Hekk, per ezempju, jekk fil-kolonna ta' kawzi li ilhom anqas minn sena, il-persentagg ta' kawzi pendenti f'Qorti partikolari hija oghla mill-medja tal-Qrati kollha, din tirrifletti pozittivament fuq din il-Qorti partikolari u vice-versa.</t>
  </si>
  <si>
    <t>Medja ghall-Qrati kollha</t>
  </si>
  <si>
    <t>Bord li Jikkontrolla l-Kera (Malta)</t>
  </si>
  <si>
    <t>Bord li Jikkontrolla l-Kera (Ghawdex)</t>
  </si>
  <si>
    <t>Tribunal ghal Talbiet Zghar</t>
  </si>
  <si>
    <t>Tribunal ghal Talbiet Zghar (Malta)</t>
  </si>
  <si>
    <t>Tribunal ghal Talbiet Zghar (Ghawdex)</t>
  </si>
  <si>
    <t>Bord dwar l-Arbitragg ta' l-Artijiet</t>
  </si>
  <si>
    <t>Bord li Jirregola l-Kiri tar-Raba</t>
  </si>
  <si>
    <t>Qorti Appelli Civili (Inferjuri) Ghawdex</t>
  </si>
  <si>
    <t>Bord li Jirregola l-Kiri tar-Raba (Malta)</t>
  </si>
  <si>
    <t>Bord li Jirregola l-Kiri tar-Raba (Ghawdex)</t>
  </si>
  <si>
    <t>Qorti Appelli Civili (Inferjuri) Malta</t>
  </si>
  <si>
    <t>A. Felice</t>
  </si>
  <si>
    <t>A. Ellul</t>
  </si>
  <si>
    <t>C. Scerri Herrera</t>
  </si>
  <si>
    <t>Tribunal Amministrattiva</t>
  </si>
  <si>
    <t>M. Chetcuti</t>
  </si>
  <si>
    <t>G. Vella</t>
  </si>
  <si>
    <t>Tribunal Amministrattiv (Malta)</t>
  </si>
  <si>
    <t>Tribunal Amministrattiv (Ghawdex)</t>
  </si>
  <si>
    <t>S. Camilleri</t>
  </si>
  <si>
    <t>J. Demicoli</t>
  </si>
  <si>
    <t>F. Depasquale</t>
  </si>
  <si>
    <t>D. Clarke</t>
  </si>
  <si>
    <t>D. Mifsud Attard</t>
  </si>
  <si>
    <t>K. Mompalao</t>
  </si>
  <si>
    <t>S. Meli</t>
  </si>
  <si>
    <t>J. Padovani Grima</t>
  </si>
  <si>
    <t>N. H. Vella</t>
  </si>
  <si>
    <t>Eta' ta' Kawzi Pendenti</t>
  </si>
  <si>
    <t>E. Grima</t>
  </si>
  <si>
    <t>L. Mintoff</t>
  </si>
  <si>
    <t>L. Schembri Orland</t>
  </si>
  <si>
    <t>J. Vella Cuschieri</t>
  </si>
  <si>
    <t>C. Galea</t>
  </si>
  <si>
    <t>V. Galea</t>
  </si>
  <si>
    <t>J. Zammit Mckeon</t>
  </si>
  <si>
    <t>M. Farrugia</t>
  </si>
  <si>
    <t>30 ta' Settembru 2015</t>
  </si>
  <si>
    <t>M. Hayman</t>
  </si>
  <si>
    <t>R. G. Mangion</t>
  </si>
  <si>
    <t>M. Vella</t>
  </si>
  <si>
    <t>J. Bonello</t>
  </si>
  <si>
    <t>A. Mallia</t>
  </si>
</sst>
</file>

<file path=xl/styles.xml><?xml version="1.0" encoding="utf-8"?>
<styleSheet xmlns="http://schemas.openxmlformats.org/spreadsheetml/2006/main">
  <numFmts count="25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0000"/>
    <numFmt numFmtId="179" formatCode="0.000%"/>
    <numFmt numFmtId="180" formatCode="0.0%"/>
  </numFmts>
  <fonts count="47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b/>
      <i/>
      <u val="single"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2"/>
      <name val="Arial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FF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7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2" fontId="2" fillId="33" borderId="11" xfId="0" applyNumberFormat="1" applyFont="1" applyFill="1" applyBorder="1" applyAlignment="1">
      <alignment horizontal="center" vertical="center"/>
    </xf>
    <xf numFmtId="12" fontId="2" fillId="33" borderId="12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ill="1" applyAlignment="1">
      <alignment/>
    </xf>
    <xf numFmtId="0" fontId="1" fillId="0" borderId="13" xfId="0" applyFont="1" applyBorder="1" applyAlignment="1">
      <alignment/>
    </xf>
    <xf numFmtId="0" fontId="1" fillId="34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/>
    </xf>
    <xf numFmtId="0" fontId="1" fillId="34" borderId="16" xfId="0" applyFont="1" applyFill="1" applyBorder="1" applyAlignment="1">
      <alignment horizontal="center" vertical="center"/>
    </xf>
    <xf numFmtId="0" fontId="1" fillId="34" borderId="17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5" fillId="0" borderId="0" xfId="0" applyFont="1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33" borderId="15" xfId="0" applyFont="1" applyFill="1" applyBorder="1" applyAlignment="1">
      <alignment vertical="center"/>
    </xf>
    <xf numFmtId="0" fontId="1" fillId="34" borderId="18" xfId="0" applyFont="1" applyFill="1" applyBorder="1" applyAlignment="1">
      <alignment horizontal="center" vertical="center"/>
    </xf>
    <xf numFmtId="0" fontId="1" fillId="34" borderId="19" xfId="0" applyFont="1" applyFill="1" applyBorder="1" applyAlignment="1">
      <alignment horizontal="center" vertical="center"/>
    </xf>
    <xf numFmtId="0" fontId="1" fillId="34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12" fontId="2" fillId="33" borderId="22" xfId="0" applyNumberFormat="1" applyFont="1" applyFill="1" applyBorder="1" applyAlignment="1">
      <alignment horizontal="center" vertical="center"/>
    </xf>
    <xf numFmtId="12" fontId="2" fillId="33" borderId="23" xfId="0" applyNumberFormat="1" applyFont="1" applyFill="1" applyBorder="1" applyAlignment="1">
      <alignment horizontal="center" vertical="center"/>
    </xf>
    <xf numFmtId="1" fontId="1" fillId="0" borderId="24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" fontId="1" fillId="0" borderId="25" xfId="0" applyNumberFormat="1" applyFont="1" applyBorder="1" applyAlignment="1">
      <alignment horizontal="center"/>
    </xf>
    <xf numFmtId="9" fontId="2" fillId="33" borderId="26" xfId="0" applyNumberFormat="1" applyFont="1" applyFill="1" applyBorder="1" applyAlignment="1">
      <alignment horizontal="center" vertical="center"/>
    </xf>
    <xf numFmtId="9" fontId="2" fillId="33" borderId="13" xfId="0" applyNumberFormat="1" applyFont="1" applyFill="1" applyBorder="1" applyAlignment="1">
      <alignment horizontal="center" vertical="center"/>
    </xf>
    <xf numFmtId="9" fontId="2" fillId="33" borderId="27" xfId="0" applyNumberFormat="1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 horizontal="center"/>
    </xf>
    <xf numFmtId="1" fontId="1" fillId="34" borderId="22" xfId="0" applyNumberFormat="1" applyFont="1" applyFill="1" applyBorder="1" applyAlignment="1">
      <alignment horizontal="center"/>
    </xf>
    <xf numFmtId="1" fontId="1" fillId="34" borderId="23" xfId="0" applyNumberFormat="1" applyFont="1" applyFill="1" applyBorder="1" applyAlignment="1">
      <alignment horizontal="center"/>
    </xf>
    <xf numFmtId="0" fontId="1" fillId="34" borderId="26" xfId="0" applyFont="1" applyFill="1" applyBorder="1" applyAlignment="1">
      <alignment/>
    </xf>
    <xf numFmtId="9" fontId="1" fillId="34" borderId="13" xfId="0" applyNumberFormat="1" applyFont="1" applyFill="1" applyBorder="1" applyAlignment="1">
      <alignment horizontal="center"/>
    </xf>
    <xf numFmtId="0" fontId="1" fillId="34" borderId="27" xfId="0" applyFont="1" applyFill="1" applyBorder="1" applyAlignment="1">
      <alignment/>
    </xf>
    <xf numFmtId="0" fontId="1" fillId="34" borderId="27" xfId="0" applyFont="1" applyFill="1" applyBorder="1" applyAlignment="1">
      <alignment horizontal="center"/>
    </xf>
    <xf numFmtId="14" fontId="1" fillId="0" borderId="0" xfId="0" applyNumberFormat="1" applyFont="1" applyAlignment="1">
      <alignment/>
    </xf>
    <xf numFmtId="0" fontId="1" fillId="0" borderId="11" xfId="0" applyFont="1" applyFill="1" applyBorder="1" applyAlignment="1">
      <alignment/>
    </xf>
    <xf numFmtId="9" fontId="3" fillId="0" borderId="0" xfId="0" applyNumberFormat="1" applyFont="1" applyFill="1" applyAlignment="1">
      <alignment vertical="top"/>
    </xf>
    <xf numFmtId="0" fontId="1" fillId="35" borderId="0" xfId="0" applyFont="1" applyFill="1" applyBorder="1" applyAlignment="1">
      <alignment/>
    </xf>
    <xf numFmtId="9" fontId="1" fillId="35" borderId="0" xfId="0" applyNumberFormat="1" applyFont="1" applyFill="1" applyBorder="1" applyAlignment="1">
      <alignment horizontal="center"/>
    </xf>
    <xf numFmtId="9" fontId="0" fillId="0" borderId="0" xfId="0" applyNumberFormat="1" applyAlignment="1">
      <alignment/>
    </xf>
    <xf numFmtId="9" fontId="1" fillId="35" borderId="24" xfId="0" applyNumberFormat="1" applyFont="1" applyFill="1" applyBorder="1" applyAlignment="1">
      <alignment horizontal="center"/>
    </xf>
    <xf numFmtId="9" fontId="1" fillId="35" borderId="25" xfId="0" applyNumberFormat="1" applyFont="1" applyFill="1" applyBorder="1" applyAlignment="1">
      <alignment horizontal="center"/>
    </xf>
    <xf numFmtId="9" fontId="1" fillId="35" borderId="28" xfId="0" applyNumberFormat="1" applyFont="1" applyFill="1" applyBorder="1" applyAlignment="1">
      <alignment horizontal="center"/>
    </xf>
    <xf numFmtId="9" fontId="1" fillId="35" borderId="29" xfId="0" applyNumberFormat="1" applyFont="1" applyFill="1" applyBorder="1" applyAlignment="1">
      <alignment horizontal="center"/>
    </xf>
    <xf numFmtId="9" fontId="1" fillId="35" borderId="3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vertical="top" wrapText="1"/>
    </xf>
    <xf numFmtId="14" fontId="1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1" fillId="34" borderId="31" xfId="0" applyFont="1" applyFill="1" applyBorder="1" applyAlignment="1">
      <alignment horizontal="center" vertical="center"/>
    </xf>
    <xf numFmtId="0" fontId="1" fillId="34" borderId="32" xfId="0" applyFont="1" applyFill="1" applyBorder="1" applyAlignment="1">
      <alignment horizontal="center" vertical="center"/>
    </xf>
    <xf numFmtId="0" fontId="1" fillId="34" borderId="33" xfId="0" applyFont="1" applyFill="1" applyBorder="1" applyAlignment="1">
      <alignment horizontal="center" vertical="center"/>
    </xf>
    <xf numFmtId="9" fontId="3" fillId="34" borderId="20" xfId="0" applyNumberFormat="1" applyFont="1" applyFill="1" applyBorder="1" applyAlignment="1">
      <alignment horizontal="center"/>
    </xf>
    <xf numFmtId="9" fontId="3" fillId="34" borderId="16" xfId="0" applyNumberFormat="1" applyFont="1" applyFill="1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4" fillId="0" borderId="29" xfId="0" applyFont="1" applyBorder="1" applyAlignment="1">
      <alignment horizontal="right" vertical="center"/>
    </xf>
    <xf numFmtId="0" fontId="2" fillId="33" borderId="10" xfId="0" applyFont="1" applyFill="1" applyBorder="1" applyAlignment="1">
      <alignment vertical="center"/>
    </xf>
    <xf numFmtId="0" fontId="1" fillId="0" borderId="13" xfId="0" applyFont="1" applyFill="1" applyBorder="1" applyAlignment="1">
      <alignment/>
    </xf>
    <xf numFmtId="0" fontId="4" fillId="34" borderId="29" xfId="0" applyFont="1" applyFill="1" applyBorder="1" applyAlignment="1">
      <alignment horizontal="right" vertical="center"/>
    </xf>
    <xf numFmtId="0" fontId="1" fillId="34" borderId="34" xfId="0" applyFont="1" applyFill="1" applyBorder="1" applyAlignment="1">
      <alignment horizontal="center" vertical="center"/>
    </xf>
    <xf numFmtId="9" fontId="3" fillId="0" borderId="10" xfId="0" applyNumberFormat="1" applyFont="1" applyFill="1" applyBorder="1" applyAlignment="1">
      <alignment horizontal="center"/>
    </xf>
    <xf numFmtId="0" fontId="1" fillId="34" borderId="35" xfId="0" applyFont="1" applyFill="1" applyBorder="1" applyAlignment="1">
      <alignment horizontal="center" vertical="center"/>
    </xf>
    <xf numFmtId="0" fontId="9" fillId="0" borderId="24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29" xfId="0" applyFont="1" applyBorder="1" applyAlignment="1">
      <alignment/>
    </xf>
    <xf numFmtId="9" fontId="3" fillId="0" borderId="0" xfId="0" applyNumberFormat="1" applyFont="1" applyAlignment="1">
      <alignment/>
    </xf>
    <xf numFmtId="9" fontId="3" fillId="0" borderId="34" xfId="0" applyNumberFormat="1" applyFont="1" applyFill="1" applyBorder="1" applyAlignment="1">
      <alignment horizontal="center" vertical="top"/>
    </xf>
    <xf numFmtId="0" fontId="9" fillId="0" borderId="22" xfId="0" applyFont="1" applyBorder="1" applyAlignment="1">
      <alignment horizontal="center"/>
    </xf>
    <xf numFmtId="9" fontId="1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" fillId="34" borderId="36" xfId="0" applyFont="1" applyFill="1" applyBorder="1" applyAlignment="1">
      <alignment horizontal="center" vertical="center"/>
    </xf>
    <xf numFmtId="0" fontId="1" fillId="34" borderId="37" xfId="0" applyFont="1" applyFill="1" applyBorder="1" applyAlignment="1">
      <alignment horizontal="center" vertical="center"/>
    </xf>
    <xf numFmtId="0" fontId="1" fillId="34" borderId="38" xfId="0" applyFont="1" applyFill="1" applyBorder="1" applyAlignment="1">
      <alignment horizontal="center" vertical="center"/>
    </xf>
    <xf numFmtId="0" fontId="1" fillId="33" borderId="39" xfId="0" applyFont="1" applyFill="1" applyBorder="1" applyAlignment="1">
      <alignment horizontal="center" vertical="center"/>
    </xf>
    <xf numFmtId="0" fontId="1" fillId="33" borderId="29" xfId="0" applyFont="1" applyFill="1" applyBorder="1" applyAlignment="1">
      <alignment horizontal="center" vertical="center"/>
    </xf>
    <xf numFmtId="9" fontId="3" fillId="0" borderId="21" xfId="0" applyNumberFormat="1" applyFont="1" applyFill="1" applyBorder="1" applyAlignment="1">
      <alignment horizontal="center" vertical="top"/>
    </xf>
    <xf numFmtId="0" fontId="1" fillId="34" borderId="38" xfId="0" applyFont="1" applyFill="1" applyBorder="1" applyAlignment="1">
      <alignment horizontal="center"/>
    </xf>
    <xf numFmtId="0" fontId="1" fillId="33" borderId="40" xfId="0" applyFont="1" applyFill="1" applyBorder="1" applyAlignment="1">
      <alignment horizontal="center" vertical="center"/>
    </xf>
    <xf numFmtId="0" fontId="1" fillId="33" borderId="41" xfId="0" applyFont="1" applyFill="1" applyBorder="1" applyAlignment="1">
      <alignment horizontal="center" vertical="center"/>
    </xf>
    <xf numFmtId="0" fontId="1" fillId="33" borderId="31" xfId="0" applyFont="1" applyFill="1" applyBorder="1" applyAlignment="1">
      <alignment horizontal="center" vertical="center"/>
    </xf>
    <xf numFmtId="0" fontId="1" fillId="34" borderId="40" xfId="0" applyFont="1" applyFill="1" applyBorder="1" applyAlignment="1">
      <alignment horizontal="center" vertical="center"/>
    </xf>
    <xf numFmtId="0" fontId="1" fillId="34" borderId="41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right" vertical="center"/>
    </xf>
    <xf numFmtId="0" fontId="1" fillId="33" borderId="10" xfId="0" applyFont="1" applyFill="1" applyBorder="1" applyAlignment="1">
      <alignment horizontal="center" vertical="center"/>
    </xf>
    <xf numFmtId="0" fontId="1" fillId="34" borderId="4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40" xfId="0" applyNumberFormat="1" applyFont="1" applyFill="1" applyBorder="1" applyAlignment="1">
      <alignment horizontal="center" vertical="center"/>
    </xf>
    <xf numFmtId="0" fontId="1" fillId="34" borderId="20" xfId="0" applyNumberFormat="1" applyFont="1" applyFill="1" applyBorder="1" applyAlignment="1">
      <alignment horizontal="center" vertical="center"/>
    </xf>
    <xf numFmtId="0" fontId="1" fillId="33" borderId="41" xfId="0" applyNumberFormat="1" applyFont="1" applyFill="1" applyBorder="1" applyAlignment="1">
      <alignment horizontal="center" vertical="center"/>
    </xf>
    <xf numFmtId="0" fontId="1" fillId="33" borderId="31" xfId="0" applyNumberFormat="1" applyFont="1" applyFill="1" applyBorder="1" applyAlignment="1">
      <alignment horizontal="center" vertical="center"/>
    </xf>
    <xf numFmtId="0" fontId="1" fillId="34" borderId="43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12" fontId="2" fillId="33" borderId="15" xfId="0" applyNumberFormat="1" applyFont="1" applyFill="1" applyBorder="1" applyAlignment="1">
      <alignment horizontal="center" vertical="center"/>
    </xf>
    <xf numFmtId="12" fontId="2" fillId="33" borderId="18" xfId="0" applyNumberFormat="1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9" fontId="3" fillId="0" borderId="22" xfId="0" applyNumberFormat="1" applyFont="1" applyFill="1" applyBorder="1" applyAlignment="1">
      <alignment horizontal="center" vertical="top"/>
    </xf>
    <xf numFmtId="0" fontId="1" fillId="33" borderId="26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27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vertical="top"/>
    </xf>
    <xf numFmtId="0" fontId="1" fillId="34" borderId="15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46" fillId="0" borderId="0" xfId="0" applyFont="1" applyAlignment="1">
      <alignment horizontal="center"/>
    </xf>
    <xf numFmtId="9" fontId="1" fillId="0" borderId="36" xfId="0" applyNumberFormat="1" applyFont="1" applyFill="1" applyBorder="1" applyAlignment="1">
      <alignment horizontal="center"/>
    </xf>
    <xf numFmtId="9" fontId="1" fillId="0" borderId="37" xfId="0" applyNumberFormat="1" applyFont="1" applyFill="1" applyBorder="1" applyAlignment="1">
      <alignment horizontal="center"/>
    </xf>
    <xf numFmtId="9" fontId="1" fillId="0" borderId="42" xfId="0" applyNumberFormat="1" applyFont="1" applyFill="1" applyBorder="1" applyAlignment="1">
      <alignment horizontal="center"/>
    </xf>
    <xf numFmtId="0" fontId="1" fillId="0" borderId="42" xfId="0" applyFont="1" applyFill="1" applyBorder="1" applyAlignment="1">
      <alignment/>
    </xf>
    <xf numFmtId="9" fontId="1" fillId="0" borderId="21" xfId="0" applyNumberFormat="1" applyFont="1" applyFill="1" applyBorder="1" applyAlignment="1">
      <alignment horizontal="center"/>
    </xf>
    <xf numFmtId="9" fontId="1" fillId="0" borderId="0" xfId="0" applyNumberFormat="1" applyFont="1" applyFill="1" applyBorder="1" applyAlignment="1">
      <alignment horizontal="center"/>
    </xf>
    <xf numFmtId="10" fontId="1" fillId="34" borderId="19" xfId="0" applyNumberFormat="1" applyFont="1" applyFill="1" applyBorder="1" applyAlignment="1">
      <alignment horizontal="center"/>
    </xf>
    <xf numFmtId="9" fontId="1" fillId="0" borderId="44" xfId="0" applyNumberFormat="1" applyFont="1" applyFill="1" applyBorder="1" applyAlignment="1">
      <alignment horizontal="center"/>
    </xf>
    <xf numFmtId="10" fontId="1" fillId="34" borderId="20" xfId="0" applyNumberFormat="1" applyFont="1" applyFill="1" applyBorder="1" applyAlignment="1">
      <alignment horizontal="center"/>
    </xf>
    <xf numFmtId="9" fontId="1" fillId="0" borderId="10" xfId="0" applyNumberFormat="1" applyFont="1" applyFill="1" applyBorder="1" applyAlignment="1">
      <alignment horizontal="center"/>
    </xf>
    <xf numFmtId="9" fontId="1" fillId="0" borderId="11" xfId="0" applyNumberFormat="1" applyFont="1" applyFill="1" applyBorder="1" applyAlignment="1">
      <alignment horizontal="center"/>
    </xf>
    <xf numFmtId="0" fontId="1" fillId="0" borderId="43" xfId="0" applyFont="1" applyFill="1" applyBorder="1" applyAlignment="1">
      <alignment/>
    </xf>
    <xf numFmtId="0" fontId="1" fillId="34" borderId="45" xfId="0" applyFont="1" applyFill="1" applyBorder="1" applyAlignment="1">
      <alignment horizontal="center" vertical="center"/>
    </xf>
    <xf numFmtId="9" fontId="1" fillId="0" borderId="34" xfId="0" applyNumberFormat="1" applyFont="1" applyFill="1" applyBorder="1" applyAlignment="1">
      <alignment horizontal="center" vertical="top"/>
    </xf>
    <xf numFmtId="9" fontId="1" fillId="0" borderId="14" xfId="0" applyNumberFormat="1" applyFont="1" applyFill="1" applyBorder="1" applyAlignment="1">
      <alignment horizontal="center" vertical="top"/>
    </xf>
    <xf numFmtId="9" fontId="1" fillId="0" borderId="35" xfId="0" applyNumberFormat="1" applyFont="1" applyFill="1" applyBorder="1" applyAlignment="1">
      <alignment horizontal="center" vertical="top"/>
    </xf>
    <xf numFmtId="9" fontId="1" fillId="34" borderId="16" xfId="0" applyNumberFormat="1" applyFont="1" applyFill="1" applyBorder="1" applyAlignment="1">
      <alignment horizontal="center"/>
    </xf>
    <xf numFmtId="9" fontId="1" fillId="0" borderId="44" xfId="0" applyNumberFormat="1" applyFont="1" applyFill="1" applyBorder="1" applyAlignment="1">
      <alignment horizontal="center" vertical="top"/>
    </xf>
    <xf numFmtId="9" fontId="1" fillId="0" borderId="0" xfId="0" applyNumberFormat="1" applyFont="1" applyFill="1" applyBorder="1" applyAlignment="1">
      <alignment horizontal="center" vertical="top"/>
    </xf>
    <xf numFmtId="9" fontId="1" fillId="0" borderId="33" xfId="0" applyNumberFormat="1" applyFont="1" applyFill="1" applyBorder="1" applyAlignment="1">
      <alignment horizontal="center" vertical="top"/>
    </xf>
    <xf numFmtId="9" fontId="1" fillId="34" borderId="20" xfId="0" applyNumberFormat="1" applyFont="1" applyFill="1" applyBorder="1" applyAlignment="1">
      <alignment horizontal="center"/>
    </xf>
    <xf numFmtId="9" fontId="1" fillId="0" borderId="12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9" fontId="1" fillId="0" borderId="21" xfId="0" applyNumberFormat="1" applyFont="1" applyFill="1" applyBorder="1" applyAlignment="1">
      <alignment horizontal="center" vertical="top"/>
    </xf>
    <xf numFmtId="9" fontId="1" fillId="0" borderId="22" xfId="0" applyNumberFormat="1" applyFont="1" applyFill="1" applyBorder="1" applyAlignment="1">
      <alignment horizontal="center" vertical="top"/>
    </xf>
    <xf numFmtId="9" fontId="1" fillId="0" borderId="23" xfId="0" applyNumberFormat="1" applyFont="1" applyFill="1" applyBorder="1" applyAlignment="1">
      <alignment horizontal="center" vertical="top"/>
    </xf>
    <xf numFmtId="9" fontId="1" fillId="0" borderId="46" xfId="0" applyNumberFormat="1" applyFont="1" applyFill="1" applyBorder="1" applyAlignment="1">
      <alignment horizontal="center" vertical="top"/>
    </xf>
    <xf numFmtId="9" fontId="1" fillId="0" borderId="0" xfId="0" applyNumberFormat="1" applyFont="1" applyFill="1" applyAlignment="1">
      <alignment vertical="top"/>
    </xf>
    <xf numFmtId="9" fontId="1" fillId="0" borderId="39" xfId="0" applyNumberFormat="1" applyFont="1" applyFill="1" applyBorder="1" applyAlignment="1">
      <alignment horizontal="center" vertical="top"/>
    </xf>
    <xf numFmtId="9" fontId="1" fillId="34" borderId="47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9" fontId="1" fillId="0" borderId="26" xfId="0" applyNumberFormat="1" applyFont="1" applyFill="1" applyBorder="1" applyAlignment="1">
      <alignment horizontal="center" vertical="top"/>
    </xf>
    <xf numFmtId="9" fontId="1" fillId="0" borderId="13" xfId="0" applyNumberFormat="1" applyFont="1" applyFill="1" applyBorder="1" applyAlignment="1">
      <alignment horizontal="center" vertical="top"/>
    </xf>
    <xf numFmtId="9" fontId="1" fillId="0" borderId="27" xfId="0" applyNumberFormat="1" applyFont="1" applyFill="1" applyBorder="1" applyAlignment="1">
      <alignment horizontal="center" vertical="top"/>
    </xf>
    <xf numFmtId="9" fontId="1" fillId="34" borderId="42" xfId="0" applyNumberFormat="1" applyFont="1" applyFill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34" borderId="32" xfId="0" applyFont="1" applyFill="1" applyBorder="1" applyAlignment="1">
      <alignment vertical="top"/>
    </xf>
    <xf numFmtId="0" fontId="1" fillId="34" borderId="19" xfId="0" applyFont="1" applyFill="1" applyBorder="1" applyAlignment="1">
      <alignment vertical="top"/>
    </xf>
    <xf numFmtId="9" fontId="1" fillId="0" borderId="26" xfId="0" applyNumberFormat="1" applyFont="1" applyFill="1" applyBorder="1" applyAlignment="1">
      <alignment horizontal="center"/>
    </xf>
    <xf numFmtId="9" fontId="1" fillId="0" borderId="13" xfId="0" applyNumberFormat="1" applyFont="1" applyFill="1" applyBorder="1" applyAlignment="1">
      <alignment horizontal="center"/>
    </xf>
    <xf numFmtId="9" fontId="1" fillId="0" borderId="29" xfId="0" applyNumberFormat="1" applyFont="1" applyFill="1" applyBorder="1" applyAlignment="1">
      <alignment horizontal="center" vertical="top"/>
    </xf>
    <xf numFmtId="0" fontId="1" fillId="34" borderId="20" xfId="0" applyFont="1" applyFill="1" applyBorder="1" applyAlignment="1">
      <alignment vertical="top"/>
    </xf>
    <xf numFmtId="9" fontId="1" fillId="0" borderId="27" xfId="0" applyNumberFormat="1" applyFont="1" applyFill="1" applyBorder="1" applyAlignment="1">
      <alignment horizontal="center"/>
    </xf>
    <xf numFmtId="0" fontId="1" fillId="0" borderId="4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0</xdr:col>
      <xdr:colOff>2066925</xdr:colOff>
      <xdr:row>4</xdr:row>
      <xdr:rowOff>152400</xdr:rowOff>
    </xdr:to>
    <xdr:pic>
      <xdr:nvPicPr>
        <xdr:cNvPr id="1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2066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0</xdr:col>
      <xdr:colOff>2066925</xdr:colOff>
      <xdr:row>4</xdr:row>
      <xdr:rowOff>152400</xdr:rowOff>
    </xdr:to>
    <xdr:pic>
      <xdr:nvPicPr>
        <xdr:cNvPr id="1" name="Picture 2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2066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0</xdr:col>
      <xdr:colOff>2066925</xdr:colOff>
      <xdr:row>4</xdr:row>
      <xdr:rowOff>152400</xdr:rowOff>
    </xdr:to>
    <xdr:pic>
      <xdr:nvPicPr>
        <xdr:cNvPr id="1" name="Picture 3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2066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0</xdr:col>
      <xdr:colOff>2066925</xdr:colOff>
      <xdr:row>4</xdr:row>
      <xdr:rowOff>152400</xdr:rowOff>
    </xdr:to>
    <xdr:pic>
      <xdr:nvPicPr>
        <xdr:cNvPr id="1" name="Picture 2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2066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0</xdr:col>
      <xdr:colOff>2066925</xdr:colOff>
      <xdr:row>4</xdr:row>
      <xdr:rowOff>142875</xdr:rowOff>
    </xdr:to>
    <xdr:pic>
      <xdr:nvPicPr>
        <xdr:cNvPr id="1" name="Picture 3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20669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28</xdr:row>
      <xdr:rowOff>0</xdr:rowOff>
    </xdr:from>
    <xdr:to>
      <xdr:col>6</xdr:col>
      <xdr:colOff>666750</xdr:colOff>
      <xdr:row>28</xdr:row>
      <xdr:rowOff>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3114675" y="4800600"/>
          <a:ext cx="350520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AGE ANALYSIS - AVERAGES COMPARISON</a:t>
          </a:r>
        </a:p>
      </xdr:txBody>
    </xdr:sp>
    <xdr:clientData/>
  </xdr:twoCellAnchor>
  <xdr:twoCellAnchor editAs="oneCell">
    <xdr:from>
      <xdr:col>0</xdr:col>
      <xdr:colOff>0</xdr:colOff>
      <xdr:row>60</xdr:row>
      <xdr:rowOff>47625</xdr:rowOff>
    </xdr:from>
    <xdr:to>
      <xdr:col>0</xdr:col>
      <xdr:colOff>1676400</xdr:colOff>
      <xdr:row>64</xdr:row>
      <xdr:rowOff>66675</xdr:rowOff>
    </xdr:to>
    <xdr:pic>
      <xdr:nvPicPr>
        <xdr:cNvPr id="2" name="Picture 8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334625"/>
          <a:ext cx="16764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47625</xdr:rowOff>
    </xdr:from>
    <xdr:to>
      <xdr:col>0</xdr:col>
      <xdr:colOff>2066925</xdr:colOff>
      <xdr:row>4</xdr:row>
      <xdr:rowOff>152400</xdr:rowOff>
    </xdr:to>
    <xdr:pic>
      <xdr:nvPicPr>
        <xdr:cNvPr id="3" name="Picture 9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2066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47625</xdr:rowOff>
    </xdr:from>
    <xdr:to>
      <xdr:col>0</xdr:col>
      <xdr:colOff>2066925</xdr:colOff>
      <xdr:row>33</xdr:row>
      <xdr:rowOff>152400</xdr:rowOff>
    </xdr:to>
    <xdr:pic>
      <xdr:nvPicPr>
        <xdr:cNvPr id="4" name="Picture 10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019675"/>
          <a:ext cx="2066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zoomScalePageLayoutView="0" workbookViewId="0" topLeftCell="A1">
      <selection activeCell="H19" sqref="H19"/>
    </sheetView>
  </sheetViews>
  <sheetFormatPr defaultColWidth="9.140625" defaultRowHeight="12.75"/>
  <cols>
    <col min="1" max="1" width="35.7109375" style="1" customWidth="1"/>
    <col min="2" max="9" width="10.7109375" style="1" customWidth="1"/>
    <col min="10" max="10" width="12.8515625" style="1" customWidth="1"/>
  </cols>
  <sheetData>
    <row r="1" ht="13.5" customHeight="1">
      <c r="E1" s="22" t="s">
        <v>15</v>
      </c>
    </row>
    <row r="2" ht="13.5" customHeight="1"/>
    <row r="3" ht="13.5" customHeight="1">
      <c r="E3" s="22" t="s">
        <v>71</v>
      </c>
    </row>
    <row r="4" ht="13.5" customHeight="1">
      <c r="E4" s="23" t="s">
        <v>80</v>
      </c>
    </row>
    <row r="5" spans="2:8" ht="13.5" customHeight="1">
      <c r="B5" s="21"/>
      <c r="C5" s="21"/>
      <c r="D5" s="21"/>
      <c r="E5" s="21"/>
      <c r="F5" s="21"/>
      <c r="G5" s="21"/>
      <c r="H5" s="21"/>
    </row>
    <row r="6" spans="2:8" ht="13.5" customHeight="1" thickBot="1">
      <c r="B6" s="21"/>
      <c r="C6" s="21"/>
      <c r="D6" s="21"/>
      <c r="E6" s="21"/>
      <c r="F6" s="21"/>
      <c r="G6" s="21"/>
      <c r="H6" s="21"/>
    </row>
    <row r="7" spans="1:10" s="2" customFormat="1" ht="13.5" customHeight="1" thickBot="1">
      <c r="A7" s="66" t="s">
        <v>1</v>
      </c>
      <c r="B7" s="7" t="s">
        <v>26</v>
      </c>
      <c r="C7" s="8" t="s">
        <v>27</v>
      </c>
      <c r="D7" s="8" t="s">
        <v>28</v>
      </c>
      <c r="E7" s="8" t="s">
        <v>29</v>
      </c>
      <c r="F7" s="8" t="s">
        <v>30</v>
      </c>
      <c r="G7" s="8" t="s">
        <v>31</v>
      </c>
      <c r="H7" s="8" t="s">
        <v>32</v>
      </c>
      <c r="I7" s="8" t="s">
        <v>33</v>
      </c>
      <c r="J7" s="9" t="s">
        <v>2</v>
      </c>
    </row>
    <row r="8" spans="1:10" s="4" customFormat="1" ht="10.5" customHeight="1">
      <c r="A8" s="11"/>
      <c r="B8" s="168">
        <v>20</v>
      </c>
      <c r="C8" s="169">
        <v>18</v>
      </c>
      <c r="D8" s="169">
        <v>2</v>
      </c>
      <c r="E8" s="169">
        <v>0</v>
      </c>
      <c r="F8" s="169">
        <v>0</v>
      </c>
      <c r="G8" s="169">
        <v>0</v>
      </c>
      <c r="H8" s="169">
        <v>0</v>
      </c>
      <c r="I8" s="169">
        <v>0</v>
      </c>
      <c r="J8" s="17">
        <f>SUM(B8:I8)</f>
        <v>40</v>
      </c>
    </row>
    <row r="9" spans="1:11" s="5" customFormat="1" ht="10.5" customHeight="1" thickBot="1">
      <c r="A9" s="13"/>
      <c r="B9" s="124">
        <f>B8/$J8</f>
        <v>0.5</v>
      </c>
      <c r="C9" s="125">
        <f>C8/$J8</f>
        <v>0.45</v>
      </c>
      <c r="D9" s="125">
        <f aca="true" t="shared" si="0" ref="D9:I9">D8/$J8</f>
        <v>0.05</v>
      </c>
      <c r="E9" s="125">
        <f t="shared" si="0"/>
        <v>0</v>
      </c>
      <c r="F9" s="125">
        <f t="shared" si="0"/>
        <v>0</v>
      </c>
      <c r="G9" s="125">
        <f t="shared" si="0"/>
        <v>0</v>
      </c>
      <c r="H9" s="125">
        <f>H12/$J12</f>
        <v>0</v>
      </c>
      <c r="I9" s="125">
        <f t="shared" si="0"/>
        <v>0</v>
      </c>
      <c r="J9" s="126"/>
      <c r="K9" s="76"/>
    </row>
    <row r="10" spans="1:10" s="12" customFormat="1" ht="13.5" customHeight="1" thickBot="1">
      <c r="A10" s="3"/>
      <c r="B10" s="104"/>
      <c r="C10" s="105"/>
      <c r="D10" s="105"/>
      <c r="E10" s="105"/>
      <c r="F10" s="105"/>
      <c r="G10" s="105"/>
      <c r="H10" s="105"/>
      <c r="I10" s="105"/>
      <c r="J10" s="106"/>
    </row>
    <row r="11" spans="1:10" s="2" customFormat="1" ht="13.5" customHeight="1" thickBot="1">
      <c r="A11" s="66" t="s">
        <v>14</v>
      </c>
      <c r="B11" s="7" t="s">
        <v>26</v>
      </c>
      <c r="C11" s="8" t="s">
        <v>27</v>
      </c>
      <c r="D11" s="8" t="s">
        <v>28</v>
      </c>
      <c r="E11" s="8" t="s">
        <v>29</v>
      </c>
      <c r="F11" s="8" t="s">
        <v>30</v>
      </c>
      <c r="G11" s="8" t="s">
        <v>34</v>
      </c>
      <c r="H11" s="8" t="s">
        <v>32</v>
      </c>
      <c r="I11" s="8" t="s">
        <v>33</v>
      </c>
      <c r="J11" s="107" t="s">
        <v>2</v>
      </c>
    </row>
    <row r="12" spans="1:10" s="4" customFormat="1" ht="10.5" customHeight="1">
      <c r="A12" s="11"/>
      <c r="B12" s="168">
        <v>131</v>
      </c>
      <c r="C12" s="169">
        <v>333</v>
      </c>
      <c r="D12" s="169">
        <v>342</v>
      </c>
      <c r="E12" s="169">
        <v>295</v>
      </c>
      <c r="F12" s="169">
        <v>151</v>
      </c>
      <c r="G12" s="169">
        <v>8</v>
      </c>
      <c r="H12" s="169">
        <v>0</v>
      </c>
      <c r="I12" s="169">
        <v>2</v>
      </c>
      <c r="J12" s="17">
        <f>SUM(B12:I12)</f>
        <v>1262</v>
      </c>
    </row>
    <row r="13" spans="1:11" s="6" customFormat="1" ht="10.5" customHeight="1" thickBot="1">
      <c r="A13" s="67"/>
      <c r="B13" s="124">
        <f aca="true" t="shared" si="1" ref="B13:I13">B12/$J12</f>
        <v>0.10380348652931855</v>
      </c>
      <c r="C13" s="125">
        <f t="shared" si="1"/>
        <v>0.26386687797147385</v>
      </c>
      <c r="D13" s="125">
        <f t="shared" si="1"/>
        <v>0.27099841521394613</v>
      </c>
      <c r="E13" s="125">
        <f t="shared" si="1"/>
        <v>0.23375594294770205</v>
      </c>
      <c r="F13" s="125">
        <f t="shared" si="1"/>
        <v>0.1196513470681458</v>
      </c>
      <c r="G13" s="125">
        <f t="shared" si="1"/>
        <v>0.006339144215530904</v>
      </c>
      <c r="H13" s="125">
        <f t="shared" si="1"/>
        <v>0</v>
      </c>
      <c r="I13" s="125">
        <f t="shared" si="1"/>
        <v>0.001584786053882726</v>
      </c>
      <c r="J13" s="127"/>
      <c r="K13" s="76"/>
    </row>
    <row r="14" spans="1:10" s="12" customFormat="1" ht="13.5" customHeight="1" thickBot="1">
      <c r="A14" s="3"/>
      <c r="B14" s="104"/>
      <c r="C14" s="105"/>
      <c r="D14" s="105"/>
      <c r="E14" s="105"/>
      <c r="F14" s="105"/>
      <c r="G14" s="105"/>
      <c r="H14" s="105"/>
      <c r="I14" s="105"/>
      <c r="J14" s="106"/>
    </row>
    <row r="15" spans="1:10" s="2" customFormat="1" ht="13.5" customHeight="1" thickBot="1">
      <c r="A15" s="66" t="s">
        <v>3</v>
      </c>
      <c r="B15" s="7" t="s">
        <v>26</v>
      </c>
      <c r="C15" s="8" t="s">
        <v>27</v>
      </c>
      <c r="D15" s="8" t="s">
        <v>28</v>
      </c>
      <c r="E15" s="8" t="s">
        <v>29</v>
      </c>
      <c r="F15" s="8" t="s">
        <v>30</v>
      </c>
      <c r="G15" s="8" t="s">
        <v>31</v>
      </c>
      <c r="H15" s="8" t="s">
        <v>32</v>
      </c>
      <c r="I15" s="8" t="s">
        <v>33</v>
      </c>
      <c r="J15" s="108" t="s">
        <v>2</v>
      </c>
    </row>
    <row r="16" spans="1:11" s="80" customFormat="1" ht="11.25" customHeight="1">
      <c r="A16" s="11" t="s">
        <v>72</v>
      </c>
      <c r="B16" s="170">
        <v>0</v>
      </c>
      <c r="C16" s="169">
        <v>1</v>
      </c>
      <c r="D16" s="169">
        <v>23</v>
      </c>
      <c r="E16" s="169">
        <v>13</v>
      </c>
      <c r="F16" s="169">
        <v>3</v>
      </c>
      <c r="G16" s="169">
        <v>0</v>
      </c>
      <c r="H16" s="169">
        <v>0</v>
      </c>
      <c r="I16" s="169">
        <v>0</v>
      </c>
      <c r="J16" s="25">
        <f>SUM(B16:I16)</f>
        <v>40</v>
      </c>
      <c r="K16" s="57"/>
    </row>
    <row r="17" spans="1:11" s="80" customFormat="1" ht="11.25" customHeight="1">
      <c r="A17" s="11" t="s">
        <v>58</v>
      </c>
      <c r="B17" s="171">
        <v>29</v>
      </c>
      <c r="C17" s="169">
        <v>3</v>
      </c>
      <c r="D17" s="169">
        <v>2</v>
      </c>
      <c r="E17" s="169">
        <v>2</v>
      </c>
      <c r="F17" s="169">
        <v>0</v>
      </c>
      <c r="G17" s="169">
        <v>0</v>
      </c>
      <c r="H17" s="169">
        <v>0</v>
      </c>
      <c r="I17" s="169">
        <v>1</v>
      </c>
      <c r="J17" s="26">
        <f>SUM(B17:I17)</f>
        <v>37</v>
      </c>
      <c r="K17" s="57"/>
    </row>
    <row r="18" spans="1:11" s="4" customFormat="1" ht="11.25" customHeight="1" thickBot="1">
      <c r="A18" s="11" t="s">
        <v>55</v>
      </c>
      <c r="B18" s="172">
        <v>110</v>
      </c>
      <c r="C18" s="169">
        <v>250</v>
      </c>
      <c r="D18" s="169">
        <v>115</v>
      </c>
      <c r="E18" s="169">
        <v>91</v>
      </c>
      <c r="F18" s="169">
        <v>15</v>
      </c>
      <c r="G18" s="169">
        <v>4</v>
      </c>
      <c r="H18" s="169">
        <v>0</v>
      </c>
      <c r="I18" s="169">
        <v>0</v>
      </c>
      <c r="J18" s="103">
        <f>SUM(B18:I18)</f>
        <v>585</v>
      </c>
      <c r="K18"/>
    </row>
    <row r="19" spans="1:10" s="4" customFormat="1" ht="10.5" customHeight="1" thickBot="1">
      <c r="A19" s="65" t="s">
        <v>4</v>
      </c>
      <c r="B19" s="95">
        <f aca="true" t="shared" si="2" ref="B19:J19">SUM(B16:B18)</f>
        <v>139</v>
      </c>
      <c r="C19" s="97">
        <f t="shared" si="2"/>
        <v>254</v>
      </c>
      <c r="D19" s="97">
        <f t="shared" si="2"/>
        <v>140</v>
      </c>
      <c r="E19" s="97">
        <f t="shared" si="2"/>
        <v>106</v>
      </c>
      <c r="F19" s="97">
        <f t="shared" si="2"/>
        <v>18</v>
      </c>
      <c r="G19" s="97">
        <f t="shared" si="2"/>
        <v>4</v>
      </c>
      <c r="H19" s="97">
        <f t="shared" si="2"/>
        <v>0</v>
      </c>
      <c r="I19" s="97">
        <f t="shared" si="2"/>
        <v>1</v>
      </c>
      <c r="J19" s="117">
        <f t="shared" si="2"/>
        <v>662</v>
      </c>
    </row>
    <row r="20" spans="1:11" s="6" customFormat="1" ht="10.5" customHeight="1">
      <c r="A20" s="3"/>
      <c r="B20" s="128">
        <f aca="true" t="shared" si="3" ref="B20:H20">B19/$J19</f>
        <v>0.20996978851963746</v>
      </c>
      <c r="C20" s="129">
        <f t="shared" si="3"/>
        <v>0.38368580060422963</v>
      </c>
      <c r="D20" s="129">
        <f t="shared" si="3"/>
        <v>0.21148036253776434</v>
      </c>
      <c r="E20" s="129">
        <f t="shared" si="3"/>
        <v>0.16012084592145015</v>
      </c>
      <c r="F20" s="129">
        <f t="shared" si="3"/>
        <v>0.027190332326283987</v>
      </c>
      <c r="G20" s="129">
        <f t="shared" si="3"/>
        <v>0.006042296072507553</v>
      </c>
      <c r="H20" s="129">
        <f t="shared" si="3"/>
        <v>0</v>
      </c>
      <c r="I20" s="129">
        <f>I19/$J19</f>
        <v>0.0015105740181268882</v>
      </c>
      <c r="J20" s="130"/>
      <c r="K20" s="76"/>
    </row>
    <row r="21" spans="1:11" s="6" customFormat="1" ht="10.5" customHeight="1">
      <c r="A21" s="3"/>
      <c r="B21" s="131"/>
      <c r="C21" s="129"/>
      <c r="D21" s="129"/>
      <c r="E21" s="129"/>
      <c r="F21" s="129"/>
      <c r="G21" s="129"/>
      <c r="H21" s="129"/>
      <c r="I21" s="129"/>
      <c r="J21" s="130"/>
      <c r="K21" s="76"/>
    </row>
    <row r="22" spans="1:12" s="4" customFormat="1" ht="10.5" customHeight="1" thickBot="1">
      <c r="A22" s="3" t="s">
        <v>55</v>
      </c>
      <c r="B22" s="172">
        <v>7</v>
      </c>
      <c r="C22" s="169">
        <v>5</v>
      </c>
      <c r="D22" s="169">
        <v>0</v>
      </c>
      <c r="E22" s="169">
        <v>0</v>
      </c>
      <c r="F22" s="169">
        <v>0</v>
      </c>
      <c r="G22" s="169">
        <v>0</v>
      </c>
      <c r="H22" s="169">
        <v>0</v>
      </c>
      <c r="I22" s="169">
        <v>0</v>
      </c>
      <c r="J22" s="103">
        <f>SUM(B22:I22)</f>
        <v>12</v>
      </c>
      <c r="K22"/>
      <c r="L22" s="80"/>
    </row>
    <row r="23" spans="1:10" s="4" customFormat="1" ht="10.5" customHeight="1">
      <c r="A23" s="65" t="s">
        <v>9</v>
      </c>
      <c r="B23" s="89">
        <f aca="true" t="shared" si="4" ref="B23:J23">SUM(B22:B22)</f>
        <v>7</v>
      </c>
      <c r="C23" s="90">
        <f t="shared" si="4"/>
        <v>5</v>
      </c>
      <c r="D23" s="90">
        <f t="shared" si="4"/>
        <v>0</v>
      </c>
      <c r="E23" s="90">
        <f t="shared" si="4"/>
        <v>0</v>
      </c>
      <c r="F23" s="90">
        <f t="shared" si="4"/>
        <v>0</v>
      </c>
      <c r="G23" s="90">
        <f t="shared" si="4"/>
        <v>0</v>
      </c>
      <c r="H23" s="90">
        <f t="shared" si="4"/>
        <v>0</v>
      </c>
      <c r="I23" s="91">
        <f t="shared" si="4"/>
        <v>0</v>
      </c>
      <c r="J23" s="26">
        <f t="shared" si="4"/>
        <v>12</v>
      </c>
    </row>
    <row r="24" spans="1:11" s="6" customFormat="1" ht="10.5" customHeight="1">
      <c r="A24" s="3"/>
      <c r="B24" s="129">
        <f aca="true" t="shared" si="5" ref="B24:I24">B23/$J23</f>
        <v>0.5833333333333334</v>
      </c>
      <c r="C24" s="129">
        <f t="shared" si="5"/>
        <v>0.4166666666666667</v>
      </c>
      <c r="D24" s="129">
        <f t="shared" si="5"/>
        <v>0</v>
      </c>
      <c r="E24" s="129">
        <f t="shared" si="5"/>
        <v>0</v>
      </c>
      <c r="F24" s="129">
        <f t="shared" si="5"/>
        <v>0</v>
      </c>
      <c r="G24" s="129">
        <f t="shared" si="5"/>
        <v>0</v>
      </c>
      <c r="H24" s="129">
        <f t="shared" si="5"/>
        <v>0</v>
      </c>
      <c r="I24" s="129">
        <f t="shared" si="5"/>
        <v>0</v>
      </c>
      <c r="J24" s="132"/>
      <c r="K24" s="76"/>
    </row>
    <row r="25" spans="1:10" s="4" customFormat="1" ht="10.5" customHeight="1" thickBot="1">
      <c r="A25" s="68" t="s">
        <v>5</v>
      </c>
      <c r="B25" s="69">
        <f aca="true" t="shared" si="6" ref="B25:J25">B23+B19</f>
        <v>146</v>
      </c>
      <c r="C25" s="14">
        <f t="shared" si="6"/>
        <v>259</v>
      </c>
      <c r="D25" s="14">
        <f t="shared" si="6"/>
        <v>140</v>
      </c>
      <c r="E25" s="14">
        <f t="shared" si="6"/>
        <v>106</v>
      </c>
      <c r="F25" s="14">
        <f t="shared" si="6"/>
        <v>18</v>
      </c>
      <c r="G25" s="14">
        <f t="shared" si="6"/>
        <v>4</v>
      </c>
      <c r="H25" s="14">
        <f t="shared" si="6"/>
        <v>0</v>
      </c>
      <c r="I25" s="14">
        <f t="shared" si="6"/>
        <v>1</v>
      </c>
      <c r="J25" s="103">
        <f t="shared" si="6"/>
        <v>674</v>
      </c>
    </row>
    <row r="26" spans="1:11" s="6" customFormat="1" ht="10.5" customHeight="1" thickBot="1">
      <c r="A26" s="67"/>
      <c r="B26" s="133">
        <f aca="true" t="shared" si="7" ref="B26:I26">B25/$J25</f>
        <v>0.2166172106824926</v>
      </c>
      <c r="C26" s="133">
        <f t="shared" si="7"/>
        <v>0.38427299703264095</v>
      </c>
      <c r="D26" s="134">
        <f t="shared" si="7"/>
        <v>0.20771513353115728</v>
      </c>
      <c r="E26" s="134">
        <f t="shared" si="7"/>
        <v>0.1572700296735905</v>
      </c>
      <c r="F26" s="134">
        <f t="shared" si="7"/>
        <v>0.026706231454005934</v>
      </c>
      <c r="G26" s="134">
        <f t="shared" si="7"/>
        <v>0.005934718100890208</v>
      </c>
      <c r="H26" s="134">
        <f t="shared" si="7"/>
        <v>0</v>
      </c>
      <c r="I26" s="134">
        <f t="shared" si="7"/>
        <v>0.001483679525222552</v>
      </c>
      <c r="J26" s="135"/>
      <c r="K26" s="76"/>
    </row>
    <row r="27" spans="1:10" s="12" customFormat="1" ht="13.5" customHeight="1">
      <c r="A27" s="3"/>
      <c r="B27" s="3"/>
      <c r="C27" s="3"/>
      <c r="D27" s="3"/>
      <c r="E27" s="3"/>
      <c r="F27" s="3"/>
      <c r="G27" s="3"/>
      <c r="H27" s="3"/>
      <c r="I27" s="3"/>
      <c r="J27" s="3"/>
    </row>
    <row r="28" ht="13.5" customHeight="1"/>
    <row r="29" spans="1:9" ht="13.5" customHeight="1">
      <c r="A29"/>
      <c r="B29" s="123"/>
      <c r="C29" s="123"/>
      <c r="D29" s="123"/>
      <c r="E29" s="123"/>
      <c r="F29" s="123"/>
      <c r="G29" s="123"/>
      <c r="H29" s="123"/>
      <c r="I29" s="123"/>
    </row>
    <row r="30" ht="13.5" customHeight="1">
      <c r="A30"/>
    </row>
    <row r="31" ht="13.5" customHeight="1">
      <c r="A31"/>
    </row>
    <row r="32" spans="1:2" ht="13.5" customHeight="1">
      <c r="A32"/>
      <c r="B32"/>
    </row>
    <row r="33" spans="1:2" ht="13.5" customHeight="1">
      <c r="A33"/>
      <c r="B33"/>
    </row>
    <row r="34" spans="1:2" ht="12.75">
      <c r="A34" s="57"/>
      <c r="B34" s="56"/>
    </row>
  </sheetData>
  <sheetProtection/>
  <printOptions/>
  <pageMargins left="0.75" right="0.46" top="1" bottom="1" header="0.5" footer="0.5"/>
  <pageSetup horizontalDpi="300" verticalDpi="300" orientation="landscape" paperSize="9" r:id="rId2"/>
  <headerFooter alignWithMargins="0">
    <oddFooter>&amp;LData Source Lecam (using the Age Analysis report generated on 25/09/2007).
Data Collected and Collated by Mitts Ltd.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3"/>
  <sheetViews>
    <sheetView zoomScalePageLayoutView="0" workbookViewId="0" topLeftCell="A1">
      <selection activeCell="E5" sqref="E5"/>
    </sheetView>
  </sheetViews>
  <sheetFormatPr defaultColWidth="9.140625" defaultRowHeight="12.75"/>
  <cols>
    <col min="1" max="1" width="35.7109375" style="0" customWidth="1"/>
    <col min="2" max="9" width="10.7109375" style="0" customWidth="1"/>
    <col min="10" max="10" width="12.8515625" style="0" customWidth="1"/>
  </cols>
  <sheetData>
    <row r="1" spans="1:10" ht="13.5" customHeight="1">
      <c r="A1" s="1"/>
      <c r="B1" s="1"/>
      <c r="C1" s="1"/>
      <c r="D1" s="1"/>
      <c r="E1" s="22" t="s">
        <v>15</v>
      </c>
      <c r="F1" s="1"/>
      <c r="G1" s="1"/>
      <c r="H1" s="1"/>
      <c r="I1" s="1"/>
      <c r="J1" s="1"/>
    </row>
    <row r="2" spans="1:10" ht="13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customHeight="1">
      <c r="A3" s="1"/>
      <c r="B3" s="1"/>
      <c r="C3" s="1"/>
      <c r="D3" s="1"/>
      <c r="E3" s="22" t="s">
        <v>71</v>
      </c>
      <c r="F3" s="1"/>
      <c r="G3" s="1"/>
      <c r="H3" s="1"/>
      <c r="I3" s="1"/>
      <c r="J3" s="1"/>
    </row>
    <row r="4" spans="1:10" ht="13.5" customHeight="1">
      <c r="A4" s="1"/>
      <c r="B4" s="1"/>
      <c r="C4" s="1"/>
      <c r="D4" s="1"/>
      <c r="E4" s="23" t="s">
        <v>80</v>
      </c>
      <c r="F4" s="1"/>
      <c r="G4" s="1"/>
      <c r="H4" s="1"/>
      <c r="I4" s="1"/>
      <c r="J4" s="1"/>
    </row>
    <row r="5" spans="1:10" ht="13.5" customHeight="1">
      <c r="A5" s="1"/>
      <c r="B5" s="21"/>
      <c r="C5" s="21"/>
      <c r="D5" s="21"/>
      <c r="E5" s="21"/>
      <c r="F5" s="21"/>
      <c r="G5" s="21"/>
      <c r="H5" s="21"/>
      <c r="I5" s="1"/>
      <c r="J5" s="1"/>
    </row>
    <row r="6" spans="1:10" ht="13.5" customHeight="1" thickBot="1">
      <c r="A6" s="1"/>
      <c r="B6" s="21"/>
      <c r="C6" s="21"/>
      <c r="D6" s="21"/>
      <c r="E6" s="21"/>
      <c r="F6" s="21"/>
      <c r="G6" s="21"/>
      <c r="H6" s="21"/>
      <c r="I6" s="1"/>
      <c r="J6" s="1"/>
    </row>
    <row r="7" spans="1:10" s="2" customFormat="1" ht="12.75" customHeight="1" thickBot="1">
      <c r="A7" s="24" t="s">
        <v>8</v>
      </c>
      <c r="B7" s="7" t="s">
        <v>26</v>
      </c>
      <c r="C7" s="8" t="s">
        <v>27</v>
      </c>
      <c r="D7" s="8" t="s">
        <v>28</v>
      </c>
      <c r="E7" s="8" t="s">
        <v>29</v>
      </c>
      <c r="F7" s="8" t="s">
        <v>30</v>
      </c>
      <c r="G7" s="8" t="s">
        <v>34</v>
      </c>
      <c r="H7" s="8" t="s">
        <v>32</v>
      </c>
      <c r="I7" s="8" t="s">
        <v>33</v>
      </c>
      <c r="J7" s="9" t="s">
        <v>2</v>
      </c>
    </row>
    <row r="8" spans="1:12" s="4" customFormat="1" ht="12.75" customHeight="1">
      <c r="A8" s="11" t="s">
        <v>72</v>
      </c>
      <c r="B8" s="170">
        <v>0</v>
      </c>
      <c r="C8" s="169">
        <v>1</v>
      </c>
      <c r="D8" s="169">
        <v>0</v>
      </c>
      <c r="E8" s="169">
        <v>0</v>
      </c>
      <c r="F8" s="169">
        <v>0</v>
      </c>
      <c r="G8" s="169">
        <v>0</v>
      </c>
      <c r="H8" s="169">
        <v>0</v>
      </c>
      <c r="I8" s="169">
        <v>0</v>
      </c>
      <c r="J8" s="25">
        <f>SUM(B8:I8)</f>
        <v>1</v>
      </c>
      <c r="K8" s="1"/>
      <c r="L8" s="11"/>
    </row>
    <row r="9" spans="1:12" s="4" customFormat="1" ht="12.75" customHeight="1">
      <c r="A9" s="11" t="s">
        <v>54</v>
      </c>
      <c r="B9" s="171">
        <v>51</v>
      </c>
      <c r="C9" s="169">
        <v>57</v>
      </c>
      <c r="D9" s="169">
        <v>83</v>
      </c>
      <c r="E9" s="169">
        <v>74</v>
      </c>
      <c r="F9" s="169">
        <v>55</v>
      </c>
      <c r="G9" s="169">
        <v>18</v>
      </c>
      <c r="H9" s="169">
        <v>92</v>
      </c>
      <c r="I9" s="169">
        <v>77</v>
      </c>
      <c r="J9" s="26">
        <f>SUM(B9:I9)</f>
        <v>507</v>
      </c>
      <c r="K9" s="1"/>
      <c r="L9" s="11"/>
    </row>
    <row r="10" spans="1:12" s="4" customFormat="1" ht="12.75" customHeight="1">
      <c r="A10" s="11" t="s">
        <v>55</v>
      </c>
      <c r="B10" s="171">
        <v>7</v>
      </c>
      <c r="C10" s="169">
        <v>6</v>
      </c>
      <c r="D10" s="169">
        <v>14</v>
      </c>
      <c r="E10" s="169">
        <v>14</v>
      </c>
      <c r="F10" s="169">
        <v>13</v>
      </c>
      <c r="G10" s="169">
        <v>18</v>
      </c>
      <c r="H10" s="169">
        <v>12</v>
      </c>
      <c r="I10" s="169">
        <v>10</v>
      </c>
      <c r="J10" s="26">
        <f>SUM(B10:I10)</f>
        <v>94</v>
      </c>
      <c r="K10" s="1"/>
      <c r="L10" s="11"/>
    </row>
    <row r="11" spans="1:12" s="4" customFormat="1" ht="12.75" customHeight="1">
      <c r="A11" s="11" t="s">
        <v>0</v>
      </c>
      <c r="B11" s="171">
        <v>3</v>
      </c>
      <c r="C11" s="169">
        <v>0</v>
      </c>
      <c r="D11" s="169">
        <v>0</v>
      </c>
      <c r="E11" s="169">
        <v>0</v>
      </c>
      <c r="F11" s="169">
        <v>0</v>
      </c>
      <c r="G11" s="169">
        <v>0</v>
      </c>
      <c r="H11" s="169">
        <v>0</v>
      </c>
      <c r="I11" s="169">
        <v>1</v>
      </c>
      <c r="J11" s="26">
        <f aca="true" t="shared" si="0" ref="J11:J23">SUM(B11:I11)</f>
        <v>4</v>
      </c>
      <c r="K11" s="1"/>
      <c r="L11" s="11"/>
    </row>
    <row r="12" spans="1:12" s="4" customFormat="1" ht="12.75" customHeight="1">
      <c r="A12" s="11" t="s">
        <v>62</v>
      </c>
      <c r="B12" s="171">
        <v>2</v>
      </c>
      <c r="C12" s="169">
        <v>0</v>
      </c>
      <c r="D12" s="169">
        <v>0</v>
      </c>
      <c r="E12" s="169">
        <v>0</v>
      </c>
      <c r="F12" s="169">
        <v>0</v>
      </c>
      <c r="G12" s="169">
        <v>0</v>
      </c>
      <c r="H12" s="169">
        <v>0</v>
      </c>
      <c r="I12" s="169">
        <v>0</v>
      </c>
      <c r="J12" s="26">
        <f t="shared" si="0"/>
        <v>2</v>
      </c>
      <c r="K12" s="1"/>
      <c r="L12" s="11"/>
    </row>
    <row r="13" spans="1:12" s="4" customFormat="1" ht="12.75" customHeight="1">
      <c r="A13" s="11" t="s">
        <v>69</v>
      </c>
      <c r="B13" s="171">
        <v>45</v>
      </c>
      <c r="C13" s="169">
        <v>50</v>
      </c>
      <c r="D13" s="169">
        <v>79</v>
      </c>
      <c r="E13" s="169">
        <v>54</v>
      </c>
      <c r="F13" s="169">
        <v>28</v>
      </c>
      <c r="G13" s="169">
        <v>57</v>
      </c>
      <c r="H13" s="169">
        <v>44</v>
      </c>
      <c r="I13" s="169">
        <v>39</v>
      </c>
      <c r="J13" s="26">
        <f t="shared" si="0"/>
        <v>396</v>
      </c>
      <c r="K13" s="1"/>
      <c r="L13" s="11"/>
    </row>
    <row r="14" spans="1:12" s="4" customFormat="1" ht="12.75" customHeight="1">
      <c r="A14" s="64" t="s">
        <v>19</v>
      </c>
      <c r="B14" s="171">
        <v>2</v>
      </c>
      <c r="C14" s="169">
        <v>0</v>
      </c>
      <c r="D14" s="169">
        <v>41</v>
      </c>
      <c r="E14" s="169">
        <v>57</v>
      </c>
      <c r="F14" s="169">
        <v>35</v>
      </c>
      <c r="G14" s="169">
        <v>64</v>
      </c>
      <c r="H14" s="169">
        <v>15</v>
      </c>
      <c r="I14" s="169">
        <v>30</v>
      </c>
      <c r="J14" s="26">
        <f t="shared" si="0"/>
        <v>244</v>
      </c>
      <c r="K14" s="1"/>
      <c r="L14" s="11"/>
    </row>
    <row r="15" spans="1:12" s="4" customFormat="1" ht="12.75" customHeight="1">
      <c r="A15" s="63" t="s">
        <v>6</v>
      </c>
      <c r="B15" s="171">
        <v>29</v>
      </c>
      <c r="C15" s="169">
        <v>76</v>
      </c>
      <c r="D15" s="169">
        <v>76</v>
      </c>
      <c r="E15" s="169">
        <v>94</v>
      </c>
      <c r="F15" s="169">
        <v>77</v>
      </c>
      <c r="G15" s="169">
        <v>87</v>
      </c>
      <c r="H15" s="169">
        <v>146</v>
      </c>
      <c r="I15" s="169">
        <v>77</v>
      </c>
      <c r="J15" s="26">
        <f>SUM(B15:I15)</f>
        <v>662</v>
      </c>
      <c r="K15" s="1"/>
      <c r="L15" s="11"/>
    </row>
    <row r="16" spans="1:12" s="4" customFormat="1" ht="12.75" customHeight="1">
      <c r="A16" s="11" t="s">
        <v>78</v>
      </c>
      <c r="B16" s="171">
        <v>21</v>
      </c>
      <c r="C16" s="169">
        <v>75</v>
      </c>
      <c r="D16" s="169">
        <v>55</v>
      </c>
      <c r="E16" s="169">
        <v>38</v>
      </c>
      <c r="F16" s="169">
        <v>34</v>
      </c>
      <c r="G16" s="169">
        <v>66</v>
      </c>
      <c r="H16" s="169">
        <v>42</v>
      </c>
      <c r="I16" s="169">
        <v>31</v>
      </c>
      <c r="J16" s="26">
        <f t="shared" si="0"/>
        <v>362</v>
      </c>
      <c r="K16" s="1"/>
      <c r="L16" s="11"/>
    </row>
    <row r="17" spans="1:12" s="4" customFormat="1" ht="12.75" customHeight="1">
      <c r="A17" s="11" t="s">
        <v>73</v>
      </c>
      <c r="B17" s="171">
        <v>73</v>
      </c>
      <c r="C17" s="169">
        <v>263</v>
      </c>
      <c r="D17" s="169">
        <v>3</v>
      </c>
      <c r="E17" s="169">
        <v>1</v>
      </c>
      <c r="F17" s="169">
        <v>1</v>
      </c>
      <c r="G17" s="169">
        <v>3</v>
      </c>
      <c r="H17" s="169">
        <v>1</v>
      </c>
      <c r="I17" s="169">
        <v>1</v>
      </c>
      <c r="J17" s="26">
        <f>SUM(B17:I17)</f>
        <v>346</v>
      </c>
      <c r="K17" s="1"/>
      <c r="L17" s="11"/>
    </row>
    <row r="18" spans="1:12" s="4" customFormat="1" ht="12.75" customHeight="1">
      <c r="A18" s="63" t="s">
        <v>58</v>
      </c>
      <c r="B18" s="171">
        <v>66</v>
      </c>
      <c r="C18" s="169">
        <v>39</v>
      </c>
      <c r="D18" s="169">
        <v>12</v>
      </c>
      <c r="E18" s="169">
        <v>22</v>
      </c>
      <c r="F18" s="169">
        <v>20</v>
      </c>
      <c r="G18" s="169">
        <v>46</v>
      </c>
      <c r="H18" s="169">
        <v>5</v>
      </c>
      <c r="I18" s="169">
        <v>7</v>
      </c>
      <c r="J18" s="26">
        <f>SUM(B18:I18)</f>
        <v>217</v>
      </c>
      <c r="K18" s="1"/>
      <c r="L18" s="11"/>
    </row>
    <row r="19" spans="1:12" s="4" customFormat="1" ht="12.75" customHeight="1">
      <c r="A19" s="11" t="s">
        <v>74</v>
      </c>
      <c r="B19" s="171">
        <v>81</v>
      </c>
      <c r="C19" s="169">
        <v>128</v>
      </c>
      <c r="D19" s="169">
        <v>56</v>
      </c>
      <c r="E19" s="169">
        <v>8</v>
      </c>
      <c r="F19" s="169">
        <v>7</v>
      </c>
      <c r="G19" s="169">
        <v>16</v>
      </c>
      <c r="H19" s="169">
        <v>19</v>
      </c>
      <c r="I19" s="169">
        <v>23</v>
      </c>
      <c r="J19" s="26">
        <f t="shared" si="0"/>
        <v>338</v>
      </c>
      <c r="K19" s="1"/>
      <c r="L19" s="11"/>
    </row>
    <row r="20" spans="1:12" s="4" customFormat="1" ht="12.75" customHeight="1">
      <c r="A20" s="80" t="s">
        <v>81</v>
      </c>
      <c r="B20" s="171">
        <v>57</v>
      </c>
      <c r="C20" s="169">
        <v>41</v>
      </c>
      <c r="D20" s="169">
        <v>39</v>
      </c>
      <c r="E20" s="169">
        <v>26</v>
      </c>
      <c r="F20" s="169">
        <v>23</v>
      </c>
      <c r="G20" s="169">
        <v>22</v>
      </c>
      <c r="H20" s="169">
        <v>29</v>
      </c>
      <c r="I20" s="169">
        <v>40</v>
      </c>
      <c r="J20" s="26">
        <f t="shared" si="0"/>
        <v>277</v>
      </c>
      <c r="K20" s="1"/>
      <c r="L20" s="11"/>
    </row>
    <row r="21" spans="1:12" s="4" customFormat="1" ht="12.75" customHeight="1">
      <c r="A21" s="11" t="s">
        <v>17</v>
      </c>
      <c r="B21" s="171">
        <v>4</v>
      </c>
      <c r="C21" s="169">
        <v>0</v>
      </c>
      <c r="D21" s="169">
        <v>0</v>
      </c>
      <c r="E21" s="169">
        <v>1</v>
      </c>
      <c r="F21" s="169">
        <v>0</v>
      </c>
      <c r="G21" s="169">
        <v>0</v>
      </c>
      <c r="H21" s="169">
        <v>0</v>
      </c>
      <c r="I21" s="169">
        <v>0</v>
      </c>
      <c r="J21" s="26">
        <f t="shared" si="0"/>
        <v>5</v>
      </c>
      <c r="K21" s="1"/>
      <c r="L21" s="11"/>
    </row>
    <row r="22" spans="1:12" s="4" customFormat="1" ht="12.75" customHeight="1">
      <c r="A22" s="63" t="s">
        <v>68</v>
      </c>
      <c r="B22" s="171">
        <v>51</v>
      </c>
      <c r="C22" s="169">
        <v>63</v>
      </c>
      <c r="D22" s="169">
        <v>78</v>
      </c>
      <c r="E22" s="169">
        <v>60</v>
      </c>
      <c r="F22" s="169">
        <v>42</v>
      </c>
      <c r="G22" s="169">
        <v>59</v>
      </c>
      <c r="H22" s="169">
        <v>45</v>
      </c>
      <c r="I22" s="169">
        <v>36</v>
      </c>
      <c r="J22" s="26">
        <f t="shared" si="0"/>
        <v>434</v>
      </c>
      <c r="K22" s="1"/>
      <c r="L22" s="11"/>
    </row>
    <row r="23" spans="1:12" s="4" customFormat="1" ht="12.75" customHeight="1" thickBot="1">
      <c r="A23" s="63" t="s">
        <v>18</v>
      </c>
      <c r="B23" s="172">
        <v>0</v>
      </c>
      <c r="C23" s="169">
        <v>1</v>
      </c>
      <c r="D23" s="169">
        <v>0</v>
      </c>
      <c r="E23" s="169">
        <v>1</v>
      </c>
      <c r="F23" s="169">
        <v>1</v>
      </c>
      <c r="G23" s="169">
        <v>1</v>
      </c>
      <c r="H23" s="169">
        <v>1</v>
      </c>
      <c r="I23" s="169">
        <v>0</v>
      </c>
      <c r="J23" s="136">
        <f t="shared" si="0"/>
        <v>5</v>
      </c>
      <c r="K23" s="11"/>
      <c r="L23" s="11"/>
    </row>
    <row r="24" spans="1:12" s="19" customFormat="1" ht="12.75" customHeight="1" thickBot="1">
      <c r="A24" s="65" t="s">
        <v>4</v>
      </c>
      <c r="B24" s="95">
        <f aca="true" t="shared" si="1" ref="B24:J24">SUM(B8:B23)</f>
        <v>492</v>
      </c>
      <c r="C24" s="110">
        <f t="shared" si="1"/>
        <v>800</v>
      </c>
      <c r="D24" s="110">
        <f t="shared" si="1"/>
        <v>536</v>
      </c>
      <c r="E24" s="110">
        <f t="shared" si="1"/>
        <v>450</v>
      </c>
      <c r="F24" s="110">
        <f t="shared" si="1"/>
        <v>336</v>
      </c>
      <c r="G24" s="110">
        <f t="shared" si="1"/>
        <v>457</v>
      </c>
      <c r="H24" s="110">
        <f t="shared" si="1"/>
        <v>451</v>
      </c>
      <c r="I24" s="111">
        <f t="shared" si="1"/>
        <v>372</v>
      </c>
      <c r="J24" s="59">
        <f t="shared" si="1"/>
        <v>3894</v>
      </c>
      <c r="K24" s="151"/>
      <c r="L24" s="18"/>
    </row>
    <row r="25" spans="1:12" s="4" customFormat="1" ht="12.75" customHeight="1">
      <c r="A25" s="18"/>
      <c r="B25" s="147">
        <f>B24/$J24</f>
        <v>0.1263482280431433</v>
      </c>
      <c r="C25" s="148">
        <f>C24/$J24</f>
        <v>0.2054442732408834</v>
      </c>
      <c r="D25" s="148">
        <f aca="true" t="shared" si="2" ref="D25:I25">D24/$J24</f>
        <v>0.1376476630713919</v>
      </c>
      <c r="E25" s="148">
        <f t="shared" si="2"/>
        <v>0.11556240369799692</v>
      </c>
      <c r="F25" s="148">
        <f t="shared" si="2"/>
        <v>0.08628659476117104</v>
      </c>
      <c r="G25" s="148">
        <f t="shared" si="2"/>
        <v>0.11736004108885464</v>
      </c>
      <c r="H25" s="148">
        <f t="shared" si="2"/>
        <v>0.11581920903954802</v>
      </c>
      <c r="I25" s="148">
        <f t="shared" si="2"/>
        <v>0.09553158705701079</v>
      </c>
      <c r="J25" s="140"/>
      <c r="K25" s="1"/>
      <c r="L25" s="11"/>
    </row>
    <row r="26" spans="1:12" s="4" customFormat="1" ht="12.75" customHeight="1">
      <c r="A26" s="11"/>
      <c r="B26" s="171"/>
      <c r="C26" s="169"/>
      <c r="D26" s="169"/>
      <c r="E26" s="169"/>
      <c r="F26" s="169"/>
      <c r="G26" s="169"/>
      <c r="H26" s="169"/>
      <c r="I26" s="169"/>
      <c r="J26" s="26"/>
      <c r="K26" s="1"/>
      <c r="L26" s="11"/>
    </row>
    <row r="27" spans="1:12" s="4" customFormat="1" ht="12.75" customHeight="1">
      <c r="A27" s="11" t="s">
        <v>75</v>
      </c>
      <c r="B27" s="171">
        <v>25</v>
      </c>
      <c r="C27" s="169">
        <v>35</v>
      </c>
      <c r="D27" s="169">
        <v>42</v>
      </c>
      <c r="E27" s="169">
        <v>46</v>
      </c>
      <c r="F27" s="169">
        <v>27</v>
      </c>
      <c r="G27" s="169">
        <v>14</v>
      </c>
      <c r="H27" s="169">
        <v>6</v>
      </c>
      <c r="I27" s="169">
        <v>8</v>
      </c>
      <c r="J27" s="26">
        <f>SUM(B27:I27)</f>
        <v>203</v>
      </c>
      <c r="K27" s="11"/>
      <c r="L27" s="11"/>
    </row>
    <row r="28" spans="1:12" s="4" customFormat="1" ht="12.75" customHeight="1">
      <c r="A28" s="11" t="s">
        <v>63</v>
      </c>
      <c r="B28" s="171">
        <v>0</v>
      </c>
      <c r="C28" s="169">
        <v>0</v>
      </c>
      <c r="D28" s="169">
        <v>0</v>
      </c>
      <c r="E28" s="169">
        <v>0</v>
      </c>
      <c r="F28" s="169">
        <v>1</v>
      </c>
      <c r="G28" s="169">
        <v>1</v>
      </c>
      <c r="H28" s="169">
        <v>0</v>
      </c>
      <c r="I28" s="169">
        <v>1</v>
      </c>
      <c r="J28" s="26">
        <f>SUM(B28:I28)</f>
        <v>3</v>
      </c>
      <c r="K28" s="11"/>
      <c r="L28" s="11"/>
    </row>
    <row r="29" spans="1:12" s="19" customFormat="1" ht="12.75" customHeight="1" thickBot="1">
      <c r="A29" s="11" t="s">
        <v>7</v>
      </c>
      <c r="B29" s="172">
        <v>22</v>
      </c>
      <c r="C29" s="169">
        <v>54</v>
      </c>
      <c r="D29" s="169">
        <v>27</v>
      </c>
      <c r="E29" s="169">
        <v>2</v>
      </c>
      <c r="F29" s="169">
        <v>2</v>
      </c>
      <c r="G29" s="169">
        <v>13</v>
      </c>
      <c r="H29" s="169">
        <v>52</v>
      </c>
      <c r="I29" s="169">
        <v>109</v>
      </c>
      <c r="J29" s="136">
        <f>SUM(B29:I29)</f>
        <v>281</v>
      </c>
      <c r="K29" s="151"/>
      <c r="L29" s="18"/>
    </row>
    <row r="30" spans="1:12" s="4" customFormat="1" ht="12.75" customHeight="1" thickBot="1">
      <c r="A30" s="65" t="s">
        <v>9</v>
      </c>
      <c r="B30" s="95">
        <f>SUM(B26:B29)</f>
        <v>47</v>
      </c>
      <c r="C30" s="110">
        <f>SUM(C26:C29)</f>
        <v>89</v>
      </c>
      <c r="D30" s="97">
        <f aca="true" t="shared" si="3" ref="D30:J30">SUM(D26:D29)</f>
        <v>69</v>
      </c>
      <c r="E30" s="97">
        <f t="shared" si="3"/>
        <v>48</v>
      </c>
      <c r="F30" s="97">
        <f t="shared" si="3"/>
        <v>30</v>
      </c>
      <c r="G30" s="97">
        <f t="shared" si="3"/>
        <v>28</v>
      </c>
      <c r="H30" s="97">
        <f t="shared" si="3"/>
        <v>58</v>
      </c>
      <c r="I30" s="98">
        <f t="shared" si="3"/>
        <v>118</v>
      </c>
      <c r="J30" s="96">
        <f t="shared" si="3"/>
        <v>487</v>
      </c>
      <c r="K30" s="11"/>
      <c r="L30" s="11"/>
    </row>
    <row r="31" spans="1:12" s="6" customFormat="1" ht="12.75" customHeight="1">
      <c r="A31" s="18"/>
      <c r="B31" s="152">
        <f aca="true" t="shared" si="4" ref="B31:I31">B30/$J30</f>
        <v>0.09650924024640657</v>
      </c>
      <c r="C31" s="148">
        <f t="shared" si="4"/>
        <v>0.18275154004106775</v>
      </c>
      <c r="D31" s="142">
        <f t="shared" si="4"/>
        <v>0.14168377823408623</v>
      </c>
      <c r="E31" s="142">
        <f t="shared" si="4"/>
        <v>0.09856262833675565</v>
      </c>
      <c r="F31" s="142">
        <f t="shared" si="4"/>
        <v>0.061601642710472276</v>
      </c>
      <c r="G31" s="142">
        <f t="shared" si="4"/>
        <v>0.057494866529774126</v>
      </c>
      <c r="H31" s="142">
        <f t="shared" si="4"/>
        <v>0.11909650924024641</v>
      </c>
      <c r="I31" s="143">
        <f t="shared" si="4"/>
        <v>0.24229979466119098</v>
      </c>
      <c r="J31" s="153"/>
      <c r="K31" s="151"/>
      <c r="L31" s="3"/>
    </row>
    <row r="32" spans="1:12" ht="12.75" customHeight="1" thickBot="1">
      <c r="A32" s="68" t="s">
        <v>5</v>
      </c>
      <c r="B32" s="69">
        <f>B30+B24</f>
        <v>539</v>
      </c>
      <c r="C32" s="83">
        <f>C30+C24</f>
        <v>889</v>
      </c>
      <c r="D32" s="14">
        <f aca="true" t="shared" si="5" ref="D32:J32">D30+D24</f>
        <v>605</v>
      </c>
      <c r="E32" s="14">
        <f t="shared" si="5"/>
        <v>498</v>
      </c>
      <c r="F32" s="14">
        <f t="shared" si="5"/>
        <v>366</v>
      </c>
      <c r="G32" s="14">
        <f t="shared" si="5"/>
        <v>485</v>
      </c>
      <c r="H32" s="14">
        <f t="shared" si="5"/>
        <v>509</v>
      </c>
      <c r="I32" s="71">
        <f t="shared" si="5"/>
        <v>490</v>
      </c>
      <c r="J32" s="71">
        <f t="shared" si="5"/>
        <v>4381</v>
      </c>
      <c r="K32" s="1"/>
      <c r="L32" s="1"/>
    </row>
    <row r="33" spans="1:12" ht="12.75" customHeight="1" thickBot="1">
      <c r="A33" s="67"/>
      <c r="B33" s="133">
        <f aca="true" t="shared" si="6" ref="B33:I33">B32/$J32</f>
        <v>0.12303127139922392</v>
      </c>
      <c r="C33" s="134">
        <f t="shared" si="6"/>
        <v>0.20292170737274595</v>
      </c>
      <c r="D33" s="134">
        <f t="shared" si="6"/>
        <v>0.1380963250399452</v>
      </c>
      <c r="E33" s="134">
        <f t="shared" si="6"/>
        <v>0.11367267747089706</v>
      </c>
      <c r="F33" s="134">
        <f t="shared" si="6"/>
        <v>0.08354257018945446</v>
      </c>
      <c r="G33" s="134">
        <f t="shared" si="6"/>
        <v>0.11070531842045195</v>
      </c>
      <c r="H33" s="134">
        <f t="shared" si="6"/>
        <v>0.11618351974435061</v>
      </c>
      <c r="I33" s="134">
        <f t="shared" si="6"/>
        <v>0.11184661036293084</v>
      </c>
      <c r="J33" s="154"/>
      <c r="K33" s="1"/>
      <c r="L33" s="1"/>
    </row>
    <row r="34" spans="2:12" ht="12.75" customHeight="1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2:12" ht="12.75" customHeight="1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2:12" ht="12.75" customHeight="1">
      <c r="B36" s="123"/>
      <c r="C36" s="123"/>
      <c r="D36" s="123"/>
      <c r="E36" s="123"/>
      <c r="F36" s="123"/>
      <c r="G36" s="123"/>
      <c r="H36" s="123"/>
      <c r="I36" s="123"/>
      <c r="J36" s="1"/>
      <c r="K36" s="1"/>
      <c r="L36" s="1"/>
    </row>
    <row r="37" spans="2:12" ht="12.75" customHeight="1">
      <c r="B37" s="123"/>
      <c r="C37" s="123"/>
      <c r="D37" s="123"/>
      <c r="E37" s="123"/>
      <c r="F37" s="123"/>
      <c r="G37" s="123"/>
      <c r="H37" s="123"/>
      <c r="I37" s="123"/>
      <c r="J37" s="1"/>
      <c r="K37" s="1"/>
      <c r="L37" s="1"/>
    </row>
    <row r="38" spans="2:12" ht="12.75" customHeight="1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2:12" ht="12.75" customHeight="1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2:12" ht="12.75" customHeight="1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0" s="2" customFormat="1" ht="12.75" customHeight="1">
      <c r="A41"/>
      <c r="B41" s="1"/>
      <c r="C41" s="1"/>
      <c r="D41" s="1"/>
      <c r="E41" s="1"/>
      <c r="F41" s="1"/>
      <c r="G41" s="1"/>
      <c r="H41" s="1"/>
      <c r="I41" s="1"/>
      <c r="J41" s="1"/>
    </row>
    <row r="42" spans="1:10" s="2" customFormat="1" ht="12.75" customHeight="1" thickBot="1">
      <c r="A42" s="57"/>
      <c r="B42" s="56"/>
      <c r="C42" s="1"/>
      <c r="D42" s="1"/>
      <c r="E42" s="1"/>
      <c r="F42" s="1"/>
      <c r="G42" s="1"/>
      <c r="H42" s="1"/>
      <c r="I42" s="1"/>
      <c r="J42" s="1"/>
    </row>
    <row r="43" spans="1:12" ht="12.75" customHeight="1" thickBot="1">
      <c r="A43" s="24" t="s">
        <v>20</v>
      </c>
      <c r="B43" s="28" t="s">
        <v>26</v>
      </c>
      <c r="C43" s="29" t="s">
        <v>27</v>
      </c>
      <c r="D43" s="29" t="s">
        <v>28</v>
      </c>
      <c r="E43" s="29" t="s">
        <v>29</v>
      </c>
      <c r="F43" s="29" t="s">
        <v>30</v>
      </c>
      <c r="G43" s="29" t="s">
        <v>31</v>
      </c>
      <c r="H43" s="29" t="s">
        <v>35</v>
      </c>
      <c r="I43" s="29" t="s">
        <v>33</v>
      </c>
      <c r="J43" s="9" t="s">
        <v>2</v>
      </c>
      <c r="K43" s="1"/>
      <c r="L43" s="1"/>
    </row>
    <row r="44" spans="2:12" s="4" customFormat="1" ht="12.75" customHeight="1">
      <c r="B44" s="118"/>
      <c r="C44" s="119"/>
      <c r="D44" s="119"/>
      <c r="E44" s="119"/>
      <c r="F44" s="119"/>
      <c r="G44" s="119"/>
      <c r="H44" s="119"/>
      <c r="I44" s="120"/>
      <c r="J44" s="60"/>
      <c r="K44" s="1"/>
      <c r="L44" s="11"/>
    </row>
    <row r="45" spans="1:12" s="4" customFormat="1" ht="12.75" customHeight="1">
      <c r="A45" s="11"/>
      <c r="B45" s="171"/>
      <c r="C45" s="169"/>
      <c r="D45" s="169"/>
      <c r="E45" s="169"/>
      <c r="F45" s="169"/>
      <c r="G45" s="169"/>
      <c r="H45" s="169"/>
      <c r="I45" s="169"/>
      <c r="J45" s="26"/>
      <c r="K45" s="1"/>
      <c r="L45" s="11"/>
    </row>
    <row r="46" spans="1:12" s="4" customFormat="1" ht="12.75" customHeight="1">
      <c r="A46" s="11"/>
      <c r="B46" s="171"/>
      <c r="C46" s="169"/>
      <c r="D46" s="169"/>
      <c r="E46" s="169"/>
      <c r="F46" s="169"/>
      <c r="G46" s="169"/>
      <c r="H46" s="169"/>
      <c r="I46" s="169"/>
      <c r="J46" s="26"/>
      <c r="K46" s="1"/>
      <c r="L46" s="11"/>
    </row>
    <row r="47" spans="1:12" s="4" customFormat="1" ht="12.75" customHeight="1">
      <c r="A47" s="11"/>
      <c r="B47" s="171"/>
      <c r="C47" s="169"/>
      <c r="D47" s="169"/>
      <c r="E47" s="169"/>
      <c r="F47" s="169"/>
      <c r="G47" s="169"/>
      <c r="H47" s="169"/>
      <c r="I47" s="169"/>
      <c r="J47" s="26"/>
      <c r="K47" s="1"/>
      <c r="L47" s="11"/>
    </row>
    <row r="48" spans="1:12" s="4" customFormat="1" ht="12.75" customHeight="1">
      <c r="A48" s="11" t="s">
        <v>21</v>
      </c>
      <c r="B48" s="171">
        <v>63</v>
      </c>
      <c r="C48" s="169">
        <v>110</v>
      </c>
      <c r="D48" s="169">
        <v>81</v>
      </c>
      <c r="E48" s="169">
        <v>59</v>
      </c>
      <c r="F48" s="169">
        <v>45</v>
      </c>
      <c r="G48" s="169">
        <v>63</v>
      </c>
      <c r="H48" s="169">
        <v>18</v>
      </c>
      <c r="I48" s="169">
        <v>0</v>
      </c>
      <c r="J48" s="26">
        <f>SUM(B48:I48)</f>
        <v>439</v>
      </c>
      <c r="K48" s="1"/>
      <c r="L48" s="11"/>
    </row>
    <row r="49" spans="1:12" s="4" customFormat="1" ht="12.75" customHeight="1">
      <c r="A49" s="11" t="s">
        <v>54</v>
      </c>
      <c r="B49" s="171">
        <v>0</v>
      </c>
      <c r="C49" s="169">
        <v>0</v>
      </c>
      <c r="D49" s="169">
        <v>0</v>
      </c>
      <c r="E49" s="169">
        <v>0</v>
      </c>
      <c r="F49" s="169">
        <v>0</v>
      </c>
      <c r="G49" s="169">
        <v>1</v>
      </c>
      <c r="H49" s="169">
        <v>0</v>
      </c>
      <c r="I49" s="169">
        <v>0</v>
      </c>
      <c r="J49" s="26">
        <f>SUM(B49:I49)</f>
        <v>1</v>
      </c>
      <c r="K49" s="1"/>
      <c r="L49" s="11"/>
    </row>
    <row r="50" spans="1:12" s="4" customFormat="1" ht="12.75" customHeight="1">
      <c r="A50" s="11" t="s">
        <v>19</v>
      </c>
      <c r="B50" s="171">
        <v>0</v>
      </c>
      <c r="C50" s="169">
        <v>0</v>
      </c>
      <c r="D50" s="169">
        <v>2</v>
      </c>
      <c r="E50" s="169">
        <v>1</v>
      </c>
      <c r="F50" s="169">
        <v>0</v>
      </c>
      <c r="G50" s="169">
        <v>0</v>
      </c>
      <c r="H50" s="169">
        <v>16</v>
      </c>
      <c r="I50" s="169">
        <v>8</v>
      </c>
      <c r="J50" s="26">
        <f>SUM(B50:I50)</f>
        <v>27</v>
      </c>
      <c r="K50" s="1"/>
      <c r="L50" s="11"/>
    </row>
    <row r="51" spans="1:12" s="4" customFormat="1" ht="12.75" customHeight="1">
      <c r="A51" s="11" t="s">
        <v>17</v>
      </c>
      <c r="B51" s="171">
        <v>0</v>
      </c>
      <c r="C51" s="169">
        <v>0</v>
      </c>
      <c r="D51" s="169">
        <v>1</v>
      </c>
      <c r="E51" s="169">
        <v>0</v>
      </c>
      <c r="F51" s="169">
        <v>3</v>
      </c>
      <c r="G51" s="169">
        <v>2</v>
      </c>
      <c r="H51" s="169">
        <v>0</v>
      </c>
      <c r="I51" s="169">
        <v>5</v>
      </c>
      <c r="J51" s="26">
        <f>SUM(B51:I51)</f>
        <v>11</v>
      </c>
      <c r="K51" s="1"/>
      <c r="L51" s="11"/>
    </row>
    <row r="52" spans="1:12" s="4" customFormat="1" ht="12.75" customHeight="1">
      <c r="A52" s="11" t="s">
        <v>78</v>
      </c>
      <c r="B52" s="171">
        <v>0</v>
      </c>
      <c r="C52" s="169">
        <v>0</v>
      </c>
      <c r="D52" s="169">
        <v>1</v>
      </c>
      <c r="E52" s="169">
        <v>0</v>
      </c>
      <c r="F52" s="169">
        <v>0</v>
      </c>
      <c r="G52" s="169">
        <v>0</v>
      </c>
      <c r="H52" s="169">
        <v>0</v>
      </c>
      <c r="I52" s="169">
        <v>0</v>
      </c>
      <c r="J52" s="26">
        <f>SUM(B52:I52)</f>
        <v>1</v>
      </c>
      <c r="K52" s="1"/>
      <c r="L52" s="11"/>
    </row>
    <row r="53" spans="1:12" s="4" customFormat="1" ht="12.75" customHeight="1" thickBot="1">
      <c r="A53" s="11" t="s">
        <v>82</v>
      </c>
      <c r="B53" s="172">
        <v>89</v>
      </c>
      <c r="C53" s="169">
        <v>130</v>
      </c>
      <c r="D53" s="169">
        <v>90</v>
      </c>
      <c r="E53" s="169">
        <v>50</v>
      </c>
      <c r="F53" s="169">
        <v>36</v>
      </c>
      <c r="G53" s="169">
        <v>35</v>
      </c>
      <c r="H53" s="169">
        <v>38</v>
      </c>
      <c r="I53" s="169">
        <v>18</v>
      </c>
      <c r="J53" s="103"/>
      <c r="K53" s="1"/>
      <c r="L53" s="11"/>
    </row>
    <row r="54" spans="1:12" s="4" customFormat="1" ht="12.75" customHeight="1">
      <c r="A54" s="65" t="s">
        <v>4</v>
      </c>
      <c r="B54" s="89">
        <f>SUM(B44:B53)</f>
        <v>152</v>
      </c>
      <c r="C54" s="90">
        <f>SUM(C44:C53)</f>
        <v>240</v>
      </c>
      <c r="D54" s="90">
        <f>SUM(D44:D53)</f>
        <v>175</v>
      </c>
      <c r="E54" s="90">
        <f aca="true" t="shared" si="7" ref="E54:J54">SUM(E44:E53)</f>
        <v>110</v>
      </c>
      <c r="F54" s="90">
        <f>SUM(F44:F53)</f>
        <v>84</v>
      </c>
      <c r="G54" s="90">
        <f t="shared" si="7"/>
        <v>101</v>
      </c>
      <c r="H54" s="90">
        <f t="shared" si="7"/>
        <v>72</v>
      </c>
      <c r="I54" s="91">
        <f>SUM(I44:I53)</f>
        <v>31</v>
      </c>
      <c r="J54" s="17">
        <f t="shared" si="7"/>
        <v>479</v>
      </c>
      <c r="K54" s="1"/>
      <c r="L54" s="11"/>
    </row>
    <row r="55" spans="1:12" s="4" customFormat="1" ht="12.75" customHeight="1" thickBot="1">
      <c r="A55" s="18"/>
      <c r="B55" s="155">
        <f aca="true" t="shared" si="8" ref="B55:I55">B54/$J54</f>
        <v>0.3173277661795407</v>
      </c>
      <c r="C55" s="156">
        <f t="shared" si="8"/>
        <v>0.5010438413361169</v>
      </c>
      <c r="D55" s="156">
        <f t="shared" si="8"/>
        <v>0.3653444676409186</v>
      </c>
      <c r="E55" s="156">
        <f t="shared" si="8"/>
        <v>0.22964509394572025</v>
      </c>
      <c r="F55" s="156">
        <f t="shared" si="8"/>
        <v>0.17536534446764093</v>
      </c>
      <c r="G55" s="156">
        <f t="shared" si="8"/>
        <v>0.21085594989561587</v>
      </c>
      <c r="H55" s="156">
        <f t="shared" si="8"/>
        <v>0.15031315240083507</v>
      </c>
      <c r="I55" s="157">
        <f t="shared" si="8"/>
        <v>0.06471816283924843</v>
      </c>
      <c r="J55" s="158"/>
      <c r="K55" s="1"/>
      <c r="L55" s="11"/>
    </row>
    <row r="56" spans="1:12" s="4" customFormat="1" ht="12.75" customHeight="1">
      <c r="A56" s="11"/>
      <c r="B56" s="118"/>
      <c r="C56" s="119"/>
      <c r="D56" s="119"/>
      <c r="E56" s="119"/>
      <c r="F56" s="119"/>
      <c r="G56" s="119"/>
      <c r="H56" s="119"/>
      <c r="I56" s="120"/>
      <c r="J56" s="60"/>
      <c r="K56" s="1"/>
      <c r="L56" s="11"/>
    </row>
    <row r="57" spans="1:12" s="4" customFormat="1" ht="12.75" customHeight="1">
      <c r="A57" s="11"/>
      <c r="B57" s="121"/>
      <c r="C57" s="21"/>
      <c r="D57" s="21"/>
      <c r="E57" s="21"/>
      <c r="F57" s="21"/>
      <c r="G57" s="21"/>
      <c r="H57" s="21"/>
      <c r="I57" s="122"/>
      <c r="J57" s="60"/>
      <c r="K57" s="1"/>
      <c r="L57" s="11"/>
    </row>
    <row r="58" spans="1:12" s="4" customFormat="1" ht="12.75" customHeight="1">
      <c r="A58" s="11" t="s">
        <v>75</v>
      </c>
      <c r="B58" s="171">
        <v>4</v>
      </c>
      <c r="C58" s="169">
        <v>4</v>
      </c>
      <c r="D58" s="169">
        <v>0</v>
      </c>
      <c r="E58" s="169">
        <v>1</v>
      </c>
      <c r="F58" s="169">
        <v>1</v>
      </c>
      <c r="G58" s="169">
        <v>0</v>
      </c>
      <c r="H58" s="169">
        <v>2</v>
      </c>
      <c r="I58" s="169">
        <v>0</v>
      </c>
      <c r="J58" s="26">
        <f>SUM(B58:I58)</f>
        <v>12</v>
      </c>
      <c r="K58" s="1"/>
      <c r="L58" s="11"/>
    </row>
    <row r="59" spans="1:12" s="19" customFormat="1" ht="12.75" customHeight="1">
      <c r="A59" s="11" t="s">
        <v>7</v>
      </c>
      <c r="B59" s="171">
        <v>4</v>
      </c>
      <c r="C59" s="169">
        <v>7</v>
      </c>
      <c r="D59" s="169">
        <v>6</v>
      </c>
      <c r="E59" s="169">
        <v>3</v>
      </c>
      <c r="F59" s="169">
        <v>3</v>
      </c>
      <c r="G59" s="169">
        <v>2</v>
      </c>
      <c r="H59" s="169">
        <v>4</v>
      </c>
      <c r="I59" s="169">
        <v>5</v>
      </c>
      <c r="J59" s="60">
        <f>SUM(B59:I59)</f>
        <v>34</v>
      </c>
      <c r="K59" s="151"/>
      <c r="L59" s="18"/>
    </row>
    <row r="60" spans="1:12" s="4" customFormat="1" ht="12.75" customHeight="1">
      <c r="A60" s="65" t="s">
        <v>9</v>
      </c>
      <c r="B60" s="85">
        <f>SUM(B56:B59)</f>
        <v>8</v>
      </c>
      <c r="C60" s="86">
        <f aca="true" t="shared" si="9" ref="C60:I60">SUM(C56:C59)</f>
        <v>11</v>
      </c>
      <c r="D60" s="86">
        <f t="shared" si="9"/>
        <v>6</v>
      </c>
      <c r="E60" s="86">
        <f t="shared" si="9"/>
        <v>4</v>
      </c>
      <c r="F60" s="86">
        <f t="shared" si="9"/>
        <v>4</v>
      </c>
      <c r="G60" s="86">
        <f t="shared" si="9"/>
        <v>2</v>
      </c>
      <c r="H60" s="86">
        <f t="shared" si="9"/>
        <v>6</v>
      </c>
      <c r="I60" s="86">
        <f t="shared" si="9"/>
        <v>5</v>
      </c>
      <c r="J60" s="27">
        <f>SUM(J56:J59)</f>
        <v>46</v>
      </c>
      <c r="K60" s="11"/>
      <c r="L60" s="11"/>
    </row>
    <row r="61" spans="1:12" s="6" customFormat="1" ht="12.75" customHeight="1">
      <c r="A61" s="18"/>
      <c r="B61" s="141">
        <f>B60/$J60</f>
        <v>0.17391304347826086</v>
      </c>
      <c r="C61" s="142">
        <f>C60/$J60</f>
        <v>0.2391304347826087</v>
      </c>
      <c r="D61" s="142">
        <f aca="true" t="shared" si="10" ref="D61:I61">D60/$J60</f>
        <v>0.13043478260869565</v>
      </c>
      <c r="E61" s="142">
        <f t="shared" si="10"/>
        <v>0.08695652173913043</v>
      </c>
      <c r="F61" s="142">
        <f t="shared" si="10"/>
        <v>0.08695652173913043</v>
      </c>
      <c r="G61" s="142">
        <f t="shared" si="10"/>
        <v>0.043478260869565216</v>
      </c>
      <c r="H61" s="142">
        <f t="shared" si="10"/>
        <v>0.13043478260869565</v>
      </c>
      <c r="I61" s="142">
        <f t="shared" si="10"/>
        <v>0.10869565217391304</v>
      </c>
      <c r="J61" s="144"/>
      <c r="K61" s="151"/>
      <c r="L61" s="3"/>
    </row>
    <row r="62" spans="1:12" ht="12.75" customHeight="1" thickBot="1">
      <c r="A62" s="68" t="s">
        <v>5</v>
      </c>
      <c r="B62" s="69">
        <f>B60+B54</f>
        <v>160</v>
      </c>
      <c r="C62" s="14">
        <f>C60+C54</f>
        <v>251</v>
      </c>
      <c r="D62" s="14">
        <f aca="true" t="shared" si="11" ref="D62:J62">D60+D54</f>
        <v>181</v>
      </c>
      <c r="E62" s="14">
        <f t="shared" si="11"/>
        <v>114</v>
      </c>
      <c r="F62" s="14">
        <f t="shared" si="11"/>
        <v>88</v>
      </c>
      <c r="G62" s="14">
        <f t="shared" si="11"/>
        <v>103</v>
      </c>
      <c r="H62" s="14">
        <f t="shared" si="11"/>
        <v>78</v>
      </c>
      <c r="I62" s="14">
        <f t="shared" si="11"/>
        <v>36</v>
      </c>
      <c r="J62" s="16">
        <f t="shared" si="11"/>
        <v>525</v>
      </c>
      <c r="K62" s="1"/>
      <c r="L62" s="1"/>
    </row>
    <row r="63" spans="1:12" ht="12.75" customHeight="1" thickBot="1">
      <c r="A63" s="67"/>
      <c r="B63" s="133">
        <f>B62/$J62</f>
        <v>0.3047619047619048</v>
      </c>
      <c r="C63" s="133">
        <f>C62/$J62</f>
        <v>0.4780952380952381</v>
      </c>
      <c r="D63" s="134">
        <f aca="true" t="shared" si="12" ref="D63:I63">D62/$J62</f>
        <v>0.34476190476190477</v>
      </c>
      <c r="E63" s="134">
        <f t="shared" si="12"/>
        <v>0.21714285714285714</v>
      </c>
      <c r="F63" s="134">
        <f t="shared" si="12"/>
        <v>0.1676190476190476</v>
      </c>
      <c r="G63" s="134">
        <f t="shared" si="12"/>
        <v>0.1961904761904762</v>
      </c>
      <c r="H63" s="134">
        <f t="shared" si="12"/>
        <v>0.14857142857142858</v>
      </c>
      <c r="I63" s="134">
        <f t="shared" si="12"/>
        <v>0.06857142857142857</v>
      </c>
      <c r="J63" s="146"/>
      <c r="K63" s="1"/>
      <c r="L63" s="1"/>
    </row>
    <row r="64" spans="2:12" ht="12.7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2:12" ht="12.7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2:12" ht="12.75">
      <c r="B66" s="123"/>
      <c r="C66" s="123"/>
      <c r="D66" s="123"/>
      <c r="E66" s="123"/>
      <c r="F66" s="123"/>
      <c r="G66" s="123"/>
      <c r="H66" s="123"/>
      <c r="I66" s="123"/>
      <c r="J66" s="1"/>
      <c r="K66" s="1"/>
      <c r="L66" s="1"/>
    </row>
    <row r="67" spans="2:12" ht="12.75">
      <c r="B67" s="123"/>
      <c r="C67" s="123"/>
      <c r="D67" s="123"/>
      <c r="E67" s="123"/>
      <c r="F67" s="123"/>
      <c r="G67" s="123"/>
      <c r="H67" s="123"/>
      <c r="I67" s="123"/>
      <c r="J67" s="1"/>
      <c r="K67" s="1"/>
      <c r="L67" s="1"/>
    </row>
    <row r="68" spans="2:12" ht="12.75">
      <c r="B68" s="21"/>
      <c r="C68" s="21"/>
      <c r="D68" s="21"/>
      <c r="E68" s="21"/>
      <c r="F68" s="21"/>
      <c r="G68" s="21"/>
      <c r="H68" s="21"/>
      <c r="I68" s="21"/>
      <c r="J68" s="1"/>
      <c r="K68" s="1"/>
      <c r="L68" s="1"/>
    </row>
    <row r="69" spans="2:12" ht="12.75">
      <c r="B69" s="21"/>
      <c r="C69" s="21"/>
      <c r="D69" s="21"/>
      <c r="E69" s="21"/>
      <c r="F69" s="21"/>
      <c r="G69" s="21"/>
      <c r="H69" s="21"/>
      <c r="I69" s="21"/>
      <c r="J69" s="1"/>
      <c r="K69" s="1"/>
      <c r="L69" s="1"/>
    </row>
    <row r="70" spans="2:12" ht="12.75">
      <c r="B70" s="21"/>
      <c r="C70" s="21"/>
      <c r="D70" s="21"/>
      <c r="E70" s="21"/>
      <c r="F70" s="21"/>
      <c r="G70" s="21"/>
      <c r="H70" s="21"/>
      <c r="I70" s="21"/>
      <c r="J70" s="1"/>
      <c r="K70" s="1"/>
      <c r="L70" s="1"/>
    </row>
    <row r="71" spans="2:12" ht="12.75">
      <c r="B71" s="21"/>
      <c r="C71" s="21"/>
      <c r="D71" s="21"/>
      <c r="E71" s="21"/>
      <c r="F71" s="21"/>
      <c r="G71" s="21"/>
      <c r="H71" s="21"/>
      <c r="I71" s="21"/>
      <c r="J71" s="1"/>
      <c r="K71" s="1"/>
      <c r="L71" s="1"/>
    </row>
    <row r="72" spans="2:12" ht="12.75">
      <c r="B72" s="21"/>
      <c r="C72" s="21"/>
      <c r="D72" s="21"/>
      <c r="E72" s="21"/>
      <c r="F72" s="21"/>
      <c r="G72" s="21"/>
      <c r="H72" s="21"/>
      <c r="I72" s="21"/>
      <c r="J72" s="1"/>
      <c r="K72" s="1"/>
      <c r="L72" s="1"/>
    </row>
    <row r="73" spans="2:12" ht="12.75">
      <c r="B73" s="21"/>
      <c r="C73" s="21"/>
      <c r="D73" s="21"/>
      <c r="E73" s="21"/>
      <c r="F73" s="21"/>
      <c r="G73" s="21"/>
      <c r="H73" s="21"/>
      <c r="I73" s="21"/>
      <c r="J73" s="1"/>
      <c r="K73" s="1"/>
      <c r="L73" s="1"/>
    </row>
  </sheetData>
  <sheetProtection/>
  <printOptions/>
  <pageMargins left="0.75" right="0.46" top="1" bottom="1" header="0.5" footer="0.5"/>
  <pageSetup horizontalDpi="300" verticalDpi="300" orientation="landscape" paperSize="9" r:id="rId2"/>
  <headerFooter alignWithMargins="0">
    <oddFooter>&amp;LData Source Lecam (using the Age Analysis report generated on 25/09/2007).
Data Collected and Collated by Mitts Ltd.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3">
      <selection activeCell="I40" sqref="I40"/>
    </sheetView>
  </sheetViews>
  <sheetFormatPr defaultColWidth="9.140625" defaultRowHeight="12.75"/>
  <cols>
    <col min="1" max="1" width="35.7109375" style="0" customWidth="1"/>
    <col min="2" max="9" width="10.7109375" style="0" customWidth="1"/>
    <col min="10" max="10" width="12.8515625" style="0" customWidth="1"/>
  </cols>
  <sheetData>
    <row r="1" spans="1:10" ht="13.5" customHeight="1">
      <c r="A1" s="1"/>
      <c r="B1" s="1"/>
      <c r="C1" s="1"/>
      <c r="D1" s="1"/>
      <c r="E1" s="22" t="s">
        <v>15</v>
      </c>
      <c r="F1" s="1"/>
      <c r="G1" s="1"/>
      <c r="H1" s="1"/>
      <c r="I1" s="1"/>
      <c r="J1" s="1"/>
    </row>
    <row r="2" spans="1:10" ht="13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customHeight="1">
      <c r="A3" s="1"/>
      <c r="B3" s="1"/>
      <c r="C3" s="1"/>
      <c r="D3" s="1"/>
      <c r="E3" s="22" t="s">
        <v>71</v>
      </c>
      <c r="F3" s="1"/>
      <c r="G3" s="1"/>
      <c r="H3" s="1"/>
      <c r="I3" s="1"/>
      <c r="J3" s="1"/>
    </row>
    <row r="4" spans="1:10" ht="13.5" customHeight="1">
      <c r="A4" s="1"/>
      <c r="B4" s="1"/>
      <c r="C4" s="1"/>
      <c r="D4" s="1"/>
      <c r="E4" s="23" t="s">
        <v>80</v>
      </c>
      <c r="F4" s="1"/>
      <c r="G4" s="1"/>
      <c r="H4" s="1"/>
      <c r="I4" s="1"/>
      <c r="J4" s="1"/>
    </row>
    <row r="5" spans="1:10" ht="13.5" customHeight="1">
      <c r="A5" s="1"/>
      <c r="B5" s="21"/>
      <c r="C5" s="21"/>
      <c r="D5" s="21"/>
      <c r="E5" s="21"/>
      <c r="F5" s="21"/>
      <c r="G5" s="21"/>
      <c r="H5" s="21"/>
      <c r="I5" s="1"/>
      <c r="J5" s="1"/>
    </row>
    <row r="6" spans="1:10" ht="13.5" customHeight="1" thickBot="1">
      <c r="A6" s="1"/>
      <c r="B6" s="21"/>
      <c r="C6" s="21"/>
      <c r="D6" s="21"/>
      <c r="E6" s="21"/>
      <c r="F6" s="21"/>
      <c r="G6" s="21"/>
      <c r="H6" s="21"/>
      <c r="I6" s="1"/>
      <c r="J6" s="1"/>
    </row>
    <row r="7" spans="1:10" s="2" customFormat="1" ht="13.5" customHeight="1" thickBot="1">
      <c r="A7" s="24" t="s">
        <v>10</v>
      </c>
      <c r="B7" s="7" t="s">
        <v>26</v>
      </c>
      <c r="C7" s="8" t="s">
        <v>27</v>
      </c>
      <c r="D7" s="8" t="s">
        <v>28</v>
      </c>
      <c r="E7" s="8" t="s">
        <v>29</v>
      </c>
      <c r="F7" s="8" t="s">
        <v>30</v>
      </c>
      <c r="G7" s="8" t="s">
        <v>31</v>
      </c>
      <c r="H7" s="8" t="s">
        <v>32</v>
      </c>
      <c r="I7" s="8" t="s">
        <v>33</v>
      </c>
      <c r="J7" s="30" t="s">
        <v>2</v>
      </c>
    </row>
    <row r="8" spans="1:11" s="4" customFormat="1" ht="10.5" customHeight="1">
      <c r="A8" s="11" t="s">
        <v>56</v>
      </c>
      <c r="B8" s="170">
        <v>43</v>
      </c>
      <c r="C8" s="169">
        <v>46</v>
      </c>
      <c r="D8" s="169">
        <v>25</v>
      </c>
      <c r="E8" s="169">
        <v>12</v>
      </c>
      <c r="F8" s="169">
        <v>3</v>
      </c>
      <c r="G8" s="169">
        <v>2</v>
      </c>
      <c r="H8" s="169">
        <v>2</v>
      </c>
      <c r="I8" s="169">
        <v>1</v>
      </c>
      <c r="J8" s="25">
        <f aca="true" t="shared" si="0" ref="J8:J13">SUM(B8:I8)</f>
        <v>134</v>
      </c>
      <c r="K8"/>
    </row>
    <row r="9" spans="1:11" s="4" customFormat="1" ht="10.5" customHeight="1">
      <c r="A9" s="11" t="s">
        <v>79</v>
      </c>
      <c r="B9" s="171">
        <v>22</v>
      </c>
      <c r="C9" s="169">
        <v>79</v>
      </c>
      <c r="D9" s="169">
        <v>59</v>
      </c>
      <c r="E9" s="169">
        <v>35</v>
      </c>
      <c r="F9" s="169">
        <v>35</v>
      </c>
      <c r="G9" s="169">
        <v>55</v>
      </c>
      <c r="H9" s="169">
        <v>47</v>
      </c>
      <c r="I9" s="169">
        <v>36</v>
      </c>
      <c r="J9" s="26">
        <f t="shared" si="0"/>
        <v>368</v>
      </c>
      <c r="K9"/>
    </row>
    <row r="10" spans="1:11" s="4" customFormat="1" ht="10.5" customHeight="1">
      <c r="A10" s="11" t="s">
        <v>64</v>
      </c>
      <c r="B10" s="171">
        <v>50</v>
      </c>
      <c r="C10" s="169">
        <v>74</v>
      </c>
      <c r="D10" s="169">
        <v>46</v>
      </c>
      <c r="E10" s="169">
        <v>39</v>
      </c>
      <c r="F10" s="169">
        <v>15</v>
      </c>
      <c r="G10" s="169">
        <v>21</v>
      </c>
      <c r="H10" s="169">
        <v>9</v>
      </c>
      <c r="I10" s="169">
        <v>1</v>
      </c>
      <c r="J10" s="26">
        <f t="shared" si="0"/>
        <v>255</v>
      </c>
      <c r="K10"/>
    </row>
    <row r="11" spans="1:11" s="4" customFormat="1" ht="10.5" customHeight="1">
      <c r="A11" s="11" t="s">
        <v>59</v>
      </c>
      <c r="B11" s="171">
        <v>2</v>
      </c>
      <c r="C11" s="169">
        <v>3</v>
      </c>
      <c r="D11" s="169">
        <v>0</v>
      </c>
      <c r="E11" s="169">
        <v>2</v>
      </c>
      <c r="F11" s="169">
        <v>28</v>
      </c>
      <c r="G11" s="169">
        <v>38</v>
      </c>
      <c r="H11" s="169">
        <v>41</v>
      </c>
      <c r="I11" s="169">
        <v>25</v>
      </c>
      <c r="J11" s="26">
        <f t="shared" si="0"/>
        <v>139</v>
      </c>
      <c r="K11"/>
    </row>
    <row r="12" spans="1:11" s="4" customFormat="1" ht="10.5" customHeight="1">
      <c r="A12" s="11" t="s">
        <v>83</v>
      </c>
      <c r="B12" s="171">
        <v>16</v>
      </c>
      <c r="C12" s="169">
        <v>0</v>
      </c>
      <c r="D12" s="169">
        <v>6</v>
      </c>
      <c r="E12" s="169">
        <v>1</v>
      </c>
      <c r="F12" s="169">
        <v>1</v>
      </c>
      <c r="G12" s="169">
        <v>1</v>
      </c>
      <c r="H12" s="169">
        <v>4</v>
      </c>
      <c r="I12" s="169">
        <v>2</v>
      </c>
      <c r="J12" s="26">
        <f t="shared" si="0"/>
        <v>31</v>
      </c>
      <c r="K12"/>
    </row>
    <row r="13" spans="1:11" s="4" customFormat="1" ht="10.5" customHeight="1" thickBot="1">
      <c r="A13" s="11" t="s">
        <v>76</v>
      </c>
      <c r="B13" s="172">
        <v>0</v>
      </c>
      <c r="C13" s="169">
        <v>0</v>
      </c>
      <c r="D13" s="169">
        <v>2</v>
      </c>
      <c r="E13" s="169">
        <v>0</v>
      </c>
      <c r="F13" s="169">
        <v>0</v>
      </c>
      <c r="G13" s="169">
        <v>0</v>
      </c>
      <c r="H13" s="169">
        <v>0</v>
      </c>
      <c r="I13" s="169">
        <v>0</v>
      </c>
      <c r="J13" s="26">
        <f t="shared" si="0"/>
        <v>2</v>
      </c>
      <c r="K13"/>
    </row>
    <row r="14" spans="1:10" s="4" customFormat="1" ht="10.5" customHeight="1">
      <c r="A14" s="65" t="s">
        <v>4</v>
      </c>
      <c r="B14" s="89">
        <f>SUM(B8:B13)</f>
        <v>133</v>
      </c>
      <c r="C14" s="90">
        <f aca="true" t="shared" si="1" ref="C14:J14">SUM(C8:C13)</f>
        <v>202</v>
      </c>
      <c r="D14" s="90">
        <f t="shared" si="1"/>
        <v>138</v>
      </c>
      <c r="E14" s="90">
        <f t="shared" si="1"/>
        <v>89</v>
      </c>
      <c r="F14" s="90">
        <f t="shared" si="1"/>
        <v>82</v>
      </c>
      <c r="G14" s="90">
        <f t="shared" si="1"/>
        <v>117</v>
      </c>
      <c r="H14" s="90">
        <f t="shared" si="1"/>
        <v>103</v>
      </c>
      <c r="I14" s="91">
        <f t="shared" si="1"/>
        <v>65</v>
      </c>
      <c r="J14" s="27">
        <f t="shared" si="1"/>
        <v>929</v>
      </c>
    </row>
    <row r="15" spans="1:11" s="19" customFormat="1" ht="10.5" customHeight="1">
      <c r="A15" s="18"/>
      <c r="B15" s="137">
        <f>B14/$J14</f>
        <v>0.14316469321851452</v>
      </c>
      <c r="C15" s="138">
        <f aca="true" t="shared" si="2" ref="C15:I15">C14/$J14</f>
        <v>0.21743810548977396</v>
      </c>
      <c r="D15" s="138">
        <f t="shared" si="2"/>
        <v>0.14854682454251883</v>
      </c>
      <c r="E15" s="138">
        <f t="shared" si="2"/>
        <v>0.09580193756727665</v>
      </c>
      <c r="F15" s="138">
        <f t="shared" si="2"/>
        <v>0.08826695371367062</v>
      </c>
      <c r="G15" s="138">
        <f t="shared" si="2"/>
        <v>0.12594187298170076</v>
      </c>
      <c r="H15" s="138">
        <f t="shared" si="2"/>
        <v>0.1108719052744887</v>
      </c>
      <c r="I15" s="139">
        <f t="shared" si="2"/>
        <v>0.06996770721205597</v>
      </c>
      <c r="J15" s="140"/>
      <c r="K15" s="46"/>
    </row>
    <row r="16" spans="1:10" s="4" customFormat="1" ht="10.5" customHeight="1">
      <c r="A16" s="11"/>
      <c r="B16" s="121"/>
      <c r="C16" s="21"/>
      <c r="D16" s="21"/>
      <c r="E16" s="21"/>
      <c r="F16" s="21"/>
      <c r="G16" s="21"/>
      <c r="H16" s="21"/>
      <c r="I16" s="21"/>
      <c r="J16" s="26"/>
    </row>
    <row r="17" spans="1:10" s="4" customFormat="1" ht="10.5" customHeight="1">
      <c r="A17" s="11" t="s">
        <v>75</v>
      </c>
      <c r="B17" s="171">
        <v>11</v>
      </c>
      <c r="C17" s="169">
        <v>7</v>
      </c>
      <c r="D17" s="169">
        <v>9</v>
      </c>
      <c r="E17" s="169">
        <v>3</v>
      </c>
      <c r="F17" s="169">
        <v>3</v>
      </c>
      <c r="G17" s="169">
        <v>2</v>
      </c>
      <c r="H17" s="169">
        <v>0</v>
      </c>
      <c r="I17" s="169">
        <v>0</v>
      </c>
      <c r="J17" s="26">
        <f>SUM(B17:I17)</f>
        <v>35</v>
      </c>
    </row>
    <row r="18" spans="1:10" s="4" customFormat="1" ht="10.5" customHeight="1" thickBot="1">
      <c r="A18" s="11" t="s">
        <v>7</v>
      </c>
      <c r="B18" s="172">
        <v>14</v>
      </c>
      <c r="C18" s="169">
        <v>8</v>
      </c>
      <c r="D18" s="169">
        <v>6</v>
      </c>
      <c r="E18" s="169">
        <v>6</v>
      </c>
      <c r="F18" s="169">
        <v>0</v>
      </c>
      <c r="G18" s="169">
        <v>2</v>
      </c>
      <c r="H18" s="169">
        <v>6</v>
      </c>
      <c r="I18" s="169">
        <v>17</v>
      </c>
      <c r="J18" s="26">
        <f>SUM(B18:I18)</f>
        <v>59</v>
      </c>
    </row>
    <row r="19" spans="1:10" s="4" customFormat="1" ht="10.5" customHeight="1">
      <c r="A19" s="65" t="s">
        <v>9</v>
      </c>
      <c r="B19" s="89">
        <f aca="true" t="shared" si="3" ref="B19:I19">SUM(B16:B18)</f>
        <v>25</v>
      </c>
      <c r="C19" s="90">
        <f t="shared" si="3"/>
        <v>15</v>
      </c>
      <c r="D19" s="90">
        <f t="shared" si="3"/>
        <v>15</v>
      </c>
      <c r="E19" s="90">
        <f t="shared" si="3"/>
        <v>9</v>
      </c>
      <c r="F19" s="90">
        <f t="shared" si="3"/>
        <v>3</v>
      </c>
      <c r="G19" s="90">
        <f t="shared" si="3"/>
        <v>4</v>
      </c>
      <c r="H19" s="90">
        <f t="shared" si="3"/>
        <v>6</v>
      </c>
      <c r="I19" s="91">
        <f t="shared" si="3"/>
        <v>17</v>
      </c>
      <c r="J19" s="27">
        <f>SUM(J16:J18)</f>
        <v>94</v>
      </c>
    </row>
    <row r="20" spans="1:11" s="19" customFormat="1" ht="10.5" customHeight="1">
      <c r="A20" s="18"/>
      <c r="B20" s="141">
        <f aca="true" t="shared" si="4" ref="B20:I20">B19/$J19</f>
        <v>0.26595744680851063</v>
      </c>
      <c r="C20" s="142">
        <f t="shared" si="4"/>
        <v>0.1595744680851064</v>
      </c>
      <c r="D20" s="142">
        <f t="shared" si="4"/>
        <v>0.1595744680851064</v>
      </c>
      <c r="E20" s="142">
        <f t="shared" si="4"/>
        <v>0.09574468085106383</v>
      </c>
      <c r="F20" s="142">
        <f t="shared" si="4"/>
        <v>0.031914893617021274</v>
      </c>
      <c r="G20" s="142">
        <f t="shared" si="4"/>
        <v>0.0425531914893617</v>
      </c>
      <c r="H20" s="142">
        <f t="shared" si="4"/>
        <v>0.06382978723404255</v>
      </c>
      <c r="I20" s="143">
        <f t="shared" si="4"/>
        <v>0.18085106382978725</v>
      </c>
      <c r="J20" s="144"/>
      <c r="K20" s="46"/>
    </row>
    <row r="21" spans="1:10" s="4" customFormat="1" ht="10.5" customHeight="1" thickBot="1">
      <c r="A21" s="68" t="s">
        <v>5</v>
      </c>
      <c r="B21" s="82">
        <f aca="true" t="shared" si="5" ref="B21:J21">B19+B14</f>
        <v>158</v>
      </c>
      <c r="C21" s="83">
        <f t="shared" si="5"/>
        <v>217</v>
      </c>
      <c r="D21" s="83">
        <f t="shared" si="5"/>
        <v>153</v>
      </c>
      <c r="E21" s="83">
        <f t="shared" si="5"/>
        <v>98</v>
      </c>
      <c r="F21" s="83">
        <f t="shared" si="5"/>
        <v>85</v>
      </c>
      <c r="G21" s="83">
        <f t="shared" si="5"/>
        <v>121</v>
      </c>
      <c r="H21" s="83">
        <f t="shared" si="5"/>
        <v>109</v>
      </c>
      <c r="I21" s="84">
        <f t="shared" si="5"/>
        <v>82</v>
      </c>
      <c r="J21" s="16">
        <f t="shared" si="5"/>
        <v>1023</v>
      </c>
    </row>
    <row r="22" spans="1:11" s="6" customFormat="1" ht="10.5" customHeight="1" thickBot="1">
      <c r="A22" s="67"/>
      <c r="B22" s="134">
        <f aca="true" t="shared" si="6" ref="B22:I22">B21/$J21</f>
        <v>0.1544477028347996</v>
      </c>
      <c r="C22" s="134">
        <f t="shared" si="6"/>
        <v>0.21212121212121213</v>
      </c>
      <c r="D22" s="134">
        <f t="shared" si="6"/>
        <v>0.1495601173020528</v>
      </c>
      <c r="E22" s="134">
        <f t="shared" si="6"/>
        <v>0.09579667644183773</v>
      </c>
      <c r="F22" s="134">
        <f t="shared" si="6"/>
        <v>0.08308895405669599</v>
      </c>
      <c r="G22" s="134">
        <f t="shared" si="6"/>
        <v>0.11827956989247312</v>
      </c>
      <c r="H22" s="134">
        <f t="shared" si="6"/>
        <v>0.10654936461388075</v>
      </c>
      <c r="I22" s="145">
        <f t="shared" si="6"/>
        <v>0.0801564027370479</v>
      </c>
      <c r="J22" s="146"/>
      <c r="K22" s="46"/>
    </row>
    <row r="23" spans="1:10" s="6" customFormat="1" ht="10.5" customHeight="1" thickBot="1">
      <c r="A23" s="45"/>
      <c r="B23" s="134"/>
      <c r="C23" s="134"/>
      <c r="D23" s="134"/>
      <c r="E23" s="134"/>
      <c r="F23" s="134"/>
      <c r="G23" s="134"/>
      <c r="H23" s="134"/>
      <c r="I23" s="134"/>
      <c r="J23" s="45"/>
    </row>
    <row r="24" spans="1:10" s="2" customFormat="1" ht="13.5" customHeight="1" thickBot="1">
      <c r="A24" s="24" t="s">
        <v>45</v>
      </c>
      <c r="B24" s="7" t="s">
        <v>26</v>
      </c>
      <c r="C24" s="8" t="s">
        <v>27</v>
      </c>
      <c r="D24" s="8" t="s">
        <v>28</v>
      </c>
      <c r="E24" s="8" t="s">
        <v>29</v>
      </c>
      <c r="F24" s="8" t="s">
        <v>30</v>
      </c>
      <c r="G24" s="8" t="s">
        <v>31</v>
      </c>
      <c r="H24" s="8" t="s">
        <v>32</v>
      </c>
      <c r="I24" s="8" t="s">
        <v>33</v>
      </c>
      <c r="J24" s="9" t="s">
        <v>2</v>
      </c>
    </row>
    <row r="25" spans="1:11" s="4" customFormat="1" ht="10.5" customHeight="1">
      <c r="A25" s="11"/>
      <c r="B25" s="170"/>
      <c r="C25" s="169"/>
      <c r="D25" s="169"/>
      <c r="E25" s="169"/>
      <c r="F25" s="169"/>
      <c r="G25" s="169"/>
      <c r="H25" s="169"/>
      <c r="I25" s="169"/>
      <c r="J25" s="26"/>
      <c r="K25"/>
    </row>
    <row r="26" spans="1:11" s="4" customFormat="1" ht="10.5" customHeight="1">
      <c r="A26" s="11" t="s">
        <v>85</v>
      </c>
      <c r="B26" s="171">
        <v>45</v>
      </c>
      <c r="C26" s="169">
        <v>67</v>
      </c>
      <c r="D26" s="169">
        <v>14</v>
      </c>
      <c r="E26" s="169">
        <v>6</v>
      </c>
      <c r="F26" s="169">
        <v>2</v>
      </c>
      <c r="G26" s="169">
        <v>3</v>
      </c>
      <c r="H26" s="169">
        <v>0</v>
      </c>
      <c r="I26" s="169">
        <v>0</v>
      </c>
      <c r="J26" s="26">
        <f>SUM(B26:I26)</f>
        <v>137</v>
      </c>
      <c r="K26"/>
    </row>
    <row r="27" spans="1:11" s="4" customFormat="1" ht="11.25" customHeight="1">
      <c r="A27" s="11" t="s">
        <v>66</v>
      </c>
      <c r="B27" s="171">
        <v>115</v>
      </c>
      <c r="C27" s="169">
        <v>14</v>
      </c>
      <c r="D27" s="169">
        <v>2</v>
      </c>
      <c r="E27" s="169">
        <v>0</v>
      </c>
      <c r="F27" s="169">
        <v>0</v>
      </c>
      <c r="G27" s="169">
        <v>1</v>
      </c>
      <c r="H27" s="169">
        <v>2</v>
      </c>
      <c r="I27" s="169">
        <v>0</v>
      </c>
      <c r="J27" s="26">
        <f>SUM(B27:I27)</f>
        <v>134</v>
      </c>
      <c r="K27"/>
    </row>
    <row r="28" spans="1:11" s="4" customFormat="1" ht="11.25" customHeight="1">
      <c r="A28" s="11" t="s">
        <v>70</v>
      </c>
      <c r="B28" s="171">
        <v>39</v>
      </c>
      <c r="C28" s="169">
        <v>16</v>
      </c>
      <c r="D28" s="169">
        <v>15</v>
      </c>
      <c r="E28" s="169">
        <v>10</v>
      </c>
      <c r="F28" s="169">
        <v>1</v>
      </c>
      <c r="G28" s="169">
        <v>0</v>
      </c>
      <c r="H28" s="169">
        <v>0</v>
      </c>
      <c r="I28" s="169">
        <v>0</v>
      </c>
      <c r="J28" s="26">
        <f>SUM(B28:I28)</f>
        <v>81</v>
      </c>
      <c r="K28"/>
    </row>
    <row r="29" spans="1:11" s="4" customFormat="1" ht="10.5" customHeight="1">
      <c r="A29" s="11" t="s">
        <v>77</v>
      </c>
      <c r="B29" s="171">
        <v>115</v>
      </c>
      <c r="C29" s="169">
        <v>43</v>
      </c>
      <c r="D29" s="169">
        <v>8</v>
      </c>
      <c r="E29" s="169">
        <v>1</v>
      </c>
      <c r="F29" s="169">
        <v>1</v>
      </c>
      <c r="G29" s="169">
        <v>0</v>
      </c>
      <c r="H29" s="169">
        <v>0</v>
      </c>
      <c r="I29" s="169">
        <v>0</v>
      </c>
      <c r="J29" s="26">
        <f>SUM(B29:I29)</f>
        <v>168</v>
      </c>
      <c r="K29"/>
    </row>
    <row r="30" spans="1:11" s="4" customFormat="1" ht="10.5" customHeight="1" thickBot="1">
      <c r="A30" s="11" t="s">
        <v>84</v>
      </c>
      <c r="B30" s="172">
        <v>33</v>
      </c>
      <c r="C30" s="169">
        <v>65</v>
      </c>
      <c r="D30" s="169">
        <v>11</v>
      </c>
      <c r="E30" s="169">
        <v>10</v>
      </c>
      <c r="F30" s="169">
        <v>5</v>
      </c>
      <c r="G30" s="169">
        <v>13</v>
      </c>
      <c r="H30" s="169">
        <v>1</v>
      </c>
      <c r="I30" s="169">
        <v>0</v>
      </c>
      <c r="J30" s="26">
        <f>SUM(B30:I30)</f>
        <v>138</v>
      </c>
      <c r="K30"/>
    </row>
    <row r="31" spans="1:11" s="4" customFormat="1" ht="10.5" customHeight="1" thickBot="1">
      <c r="A31" s="65" t="s">
        <v>4</v>
      </c>
      <c r="B31" s="109">
        <f>SUM(B25:B30)</f>
        <v>347</v>
      </c>
      <c r="C31" s="110">
        <f>SUM(C25:C30)</f>
        <v>205</v>
      </c>
      <c r="D31" s="110">
        <f aca="true" t="shared" si="7" ref="D31:I31">SUM(D25:D30)</f>
        <v>50</v>
      </c>
      <c r="E31" s="110">
        <f t="shared" si="7"/>
        <v>27</v>
      </c>
      <c r="F31" s="110">
        <f t="shared" si="7"/>
        <v>9</v>
      </c>
      <c r="G31" s="110">
        <f t="shared" si="7"/>
        <v>17</v>
      </c>
      <c r="H31" s="110">
        <f t="shared" si="7"/>
        <v>3</v>
      </c>
      <c r="I31" s="111">
        <f t="shared" si="7"/>
        <v>0</v>
      </c>
      <c r="J31" s="27">
        <f>SUM(J25:J30)</f>
        <v>658</v>
      </c>
      <c r="K31" s="19"/>
    </row>
    <row r="32" spans="1:11" s="19" customFormat="1" ht="10.5" customHeight="1">
      <c r="A32" s="18"/>
      <c r="B32" s="147">
        <f aca="true" t="shared" si="8" ref="B32:I32">B31/$J31</f>
        <v>0.5273556231003039</v>
      </c>
      <c r="C32" s="148">
        <f t="shared" si="8"/>
        <v>0.31155015197568386</v>
      </c>
      <c r="D32" s="148">
        <f t="shared" si="8"/>
        <v>0.07598784194528875</v>
      </c>
      <c r="E32" s="148">
        <f t="shared" si="8"/>
        <v>0.041033434650455926</v>
      </c>
      <c r="F32" s="148">
        <f t="shared" si="8"/>
        <v>0.013677811550151976</v>
      </c>
      <c r="G32" s="148">
        <f t="shared" si="8"/>
        <v>0.025835866261398176</v>
      </c>
      <c r="H32" s="148">
        <f t="shared" si="8"/>
        <v>0.004559270516717325</v>
      </c>
      <c r="I32" s="149">
        <f t="shared" si="8"/>
        <v>0</v>
      </c>
      <c r="J32" s="140"/>
      <c r="K32" s="46"/>
    </row>
    <row r="33" spans="1:10" s="4" customFormat="1" ht="10.5" customHeight="1">
      <c r="A33" s="11" t="s">
        <v>77</v>
      </c>
      <c r="B33" s="171">
        <v>4</v>
      </c>
      <c r="C33" s="169">
        <v>6</v>
      </c>
      <c r="D33" s="169">
        <v>0</v>
      </c>
      <c r="E33" s="169">
        <v>0</v>
      </c>
      <c r="F33" s="169">
        <v>0</v>
      </c>
      <c r="G33" s="169">
        <v>0</v>
      </c>
      <c r="H33" s="169">
        <v>0</v>
      </c>
      <c r="I33" s="169">
        <v>0</v>
      </c>
      <c r="J33" s="26">
        <f>SUM(B33:I33)</f>
        <v>10</v>
      </c>
    </row>
    <row r="34" spans="1:10" s="4" customFormat="1" ht="10.5" customHeight="1" thickBot="1">
      <c r="A34" s="11" t="s">
        <v>67</v>
      </c>
      <c r="B34" s="172">
        <v>20</v>
      </c>
      <c r="C34" s="169">
        <v>4</v>
      </c>
      <c r="D34" s="169">
        <v>3</v>
      </c>
      <c r="E34" s="169">
        <v>0</v>
      </c>
      <c r="F34" s="169">
        <v>0</v>
      </c>
      <c r="G34" s="169">
        <v>0</v>
      </c>
      <c r="H34" s="169">
        <v>0</v>
      </c>
      <c r="I34" s="169">
        <v>0</v>
      </c>
      <c r="J34" s="26">
        <f>SUM(B34:I34)</f>
        <v>27</v>
      </c>
    </row>
    <row r="35" spans="1:10" s="4" customFormat="1" ht="10.5" customHeight="1">
      <c r="A35" s="65" t="s">
        <v>9</v>
      </c>
      <c r="B35" s="99">
        <f aca="true" t="shared" si="9" ref="B35:I35">SUM(B33:B34)</f>
        <v>24</v>
      </c>
      <c r="C35" s="101">
        <f t="shared" si="9"/>
        <v>10</v>
      </c>
      <c r="D35" s="101">
        <f t="shared" si="9"/>
        <v>3</v>
      </c>
      <c r="E35" s="101">
        <f t="shared" si="9"/>
        <v>0</v>
      </c>
      <c r="F35" s="101">
        <f t="shared" si="9"/>
        <v>0</v>
      </c>
      <c r="G35" s="101">
        <f t="shared" si="9"/>
        <v>0</v>
      </c>
      <c r="H35" s="101">
        <f t="shared" si="9"/>
        <v>0</v>
      </c>
      <c r="I35" s="102">
        <f t="shared" si="9"/>
        <v>0</v>
      </c>
      <c r="J35" s="100">
        <f>SUM(J33:J34)</f>
        <v>37</v>
      </c>
    </row>
    <row r="36" spans="1:11" s="19" customFormat="1" ht="10.5" customHeight="1">
      <c r="A36" s="18"/>
      <c r="B36" s="150">
        <f aca="true" t="shared" si="10" ref="B36:I36">B35/$J35</f>
        <v>0.6486486486486487</v>
      </c>
      <c r="C36" s="142">
        <f t="shared" si="10"/>
        <v>0.2702702702702703</v>
      </c>
      <c r="D36" s="142">
        <f t="shared" si="10"/>
        <v>0.08108108108108109</v>
      </c>
      <c r="E36" s="142">
        <f t="shared" si="10"/>
        <v>0</v>
      </c>
      <c r="F36" s="142">
        <f t="shared" si="10"/>
        <v>0</v>
      </c>
      <c r="G36" s="142">
        <f t="shared" si="10"/>
        <v>0</v>
      </c>
      <c r="H36" s="142">
        <f t="shared" si="10"/>
        <v>0</v>
      </c>
      <c r="I36" s="142">
        <f t="shared" si="10"/>
        <v>0</v>
      </c>
      <c r="J36" s="144"/>
      <c r="K36" s="46"/>
    </row>
    <row r="37" spans="1:10" s="4" customFormat="1" ht="10.5" customHeight="1" thickBot="1">
      <c r="A37" s="68" t="s">
        <v>5</v>
      </c>
      <c r="B37" s="69">
        <f aca="true" t="shared" si="11" ref="B37:I37">B35+B31</f>
        <v>371</v>
      </c>
      <c r="C37" s="14">
        <f t="shared" si="11"/>
        <v>215</v>
      </c>
      <c r="D37" s="14">
        <f t="shared" si="11"/>
        <v>53</v>
      </c>
      <c r="E37" s="14">
        <f t="shared" si="11"/>
        <v>27</v>
      </c>
      <c r="F37" s="14">
        <f t="shared" si="11"/>
        <v>9</v>
      </c>
      <c r="G37" s="14">
        <f t="shared" si="11"/>
        <v>17</v>
      </c>
      <c r="H37" s="14">
        <f t="shared" si="11"/>
        <v>3</v>
      </c>
      <c r="I37" s="14">
        <f t="shared" si="11"/>
        <v>0</v>
      </c>
      <c r="J37" s="16">
        <f>J35+J31</f>
        <v>695</v>
      </c>
    </row>
    <row r="38" spans="1:11" s="6" customFormat="1" ht="10.5" customHeight="1" thickBot="1">
      <c r="A38" s="67"/>
      <c r="B38" s="133">
        <f aca="true" t="shared" si="12" ref="B38:I38">B37/$J37</f>
        <v>0.5338129496402878</v>
      </c>
      <c r="C38" s="134">
        <f t="shared" si="12"/>
        <v>0.30935251798561153</v>
      </c>
      <c r="D38" s="134">
        <f t="shared" si="12"/>
        <v>0.07625899280575539</v>
      </c>
      <c r="E38" s="134">
        <f t="shared" si="12"/>
        <v>0.03884892086330935</v>
      </c>
      <c r="F38" s="134">
        <f t="shared" si="12"/>
        <v>0.012949640287769784</v>
      </c>
      <c r="G38" s="134">
        <f t="shared" si="12"/>
        <v>0.02446043165467626</v>
      </c>
      <c r="H38" s="134">
        <f t="shared" si="12"/>
        <v>0.004316546762589928</v>
      </c>
      <c r="I38" s="134">
        <f t="shared" si="12"/>
        <v>0</v>
      </c>
      <c r="J38" s="146"/>
      <c r="K38" s="46"/>
    </row>
    <row r="39" ht="13.5" customHeight="1"/>
    <row r="40" ht="13.5" customHeight="1"/>
    <row r="41" ht="13.5" customHeight="1"/>
    <row r="42" spans="1:2" ht="13.5" customHeight="1">
      <c r="A42" s="57"/>
      <c r="B42" s="56"/>
    </row>
    <row r="43" spans="2:9" ht="13.5" customHeight="1">
      <c r="B43" s="123"/>
      <c r="C43" s="123"/>
      <c r="D43" s="123"/>
      <c r="E43" s="123"/>
      <c r="F43" s="123"/>
      <c r="G43" s="123"/>
      <c r="H43" s="123"/>
      <c r="I43" s="123"/>
    </row>
  </sheetData>
  <sheetProtection/>
  <printOptions/>
  <pageMargins left="0.75" right="0.46" top="1" bottom="1" header="0.5" footer="0.5"/>
  <pageSetup horizontalDpi="300" verticalDpi="300" orientation="landscape" paperSize="9" r:id="rId2"/>
  <headerFooter alignWithMargins="0">
    <oddFooter>&amp;LData Source Lecam (using the Age Analysis report generated on 25/09/2007).
Data Collected and Collated by Mitts Ltd.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0">
      <selection activeCell="C37" sqref="C37"/>
    </sheetView>
  </sheetViews>
  <sheetFormatPr defaultColWidth="9.140625" defaultRowHeight="12.75"/>
  <cols>
    <col min="1" max="1" width="35.7109375" style="0" customWidth="1"/>
    <col min="2" max="9" width="10.7109375" style="0" customWidth="1"/>
    <col min="10" max="10" width="12.8515625" style="0" customWidth="1"/>
  </cols>
  <sheetData>
    <row r="1" spans="1:10" ht="13.5" customHeight="1">
      <c r="A1" s="1"/>
      <c r="B1" s="1"/>
      <c r="C1" s="1"/>
      <c r="D1" s="1"/>
      <c r="E1" s="22" t="s">
        <v>15</v>
      </c>
      <c r="F1" s="1"/>
      <c r="G1" s="1"/>
      <c r="H1" s="1"/>
      <c r="I1" s="1"/>
      <c r="J1" s="1"/>
    </row>
    <row r="2" spans="1:10" ht="13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customHeight="1">
      <c r="A3" s="1"/>
      <c r="B3" s="1"/>
      <c r="C3" s="1"/>
      <c r="D3" s="1"/>
      <c r="E3" s="22" t="s">
        <v>71</v>
      </c>
      <c r="F3" s="1"/>
      <c r="G3" s="1"/>
      <c r="H3" s="1"/>
      <c r="I3" s="1"/>
      <c r="J3" s="1"/>
    </row>
    <row r="4" spans="1:10" ht="13.5" customHeight="1">
      <c r="A4" s="1"/>
      <c r="B4" s="1"/>
      <c r="C4" s="1"/>
      <c r="D4" s="1"/>
      <c r="E4" s="23" t="s">
        <v>80</v>
      </c>
      <c r="F4" s="1"/>
      <c r="G4" s="1"/>
      <c r="H4" s="1"/>
      <c r="I4" s="1"/>
      <c r="J4" s="1"/>
    </row>
    <row r="5" spans="1:10" ht="13.5" customHeight="1">
      <c r="A5" s="1"/>
      <c r="B5" s="21"/>
      <c r="C5" s="21"/>
      <c r="D5" s="21"/>
      <c r="E5" s="21"/>
      <c r="F5" s="21"/>
      <c r="G5" s="21"/>
      <c r="H5" s="21"/>
      <c r="I5" s="1"/>
      <c r="J5" s="1"/>
    </row>
    <row r="6" spans="1:10" ht="13.5" customHeight="1" thickBot="1">
      <c r="A6" s="1"/>
      <c r="B6" s="21"/>
      <c r="C6" s="21"/>
      <c r="D6" s="21"/>
      <c r="E6" s="21"/>
      <c r="F6" s="21"/>
      <c r="G6" s="21"/>
      <c r="H6" s="21"/>
      <c r="I6" s="1"/>
      <c r="J6" s="1"/>
    </row>
    <row r="7" spans="1:10" s="2" customFormat="1" ht="13.5" customHeight="1" thickBot="1">
      <c r="A7" s="24" t="s">
        <v>11</v>
      </c>
      <c r="B7" s="7" t="s">
        <v>26</v>
      </c>
      <c r="C7" s="8" t="s">
        <v>27</v>
      </c>
      <c r="D7" s="8" t="s">
        <v>28</v>
      </c>
      <c r="E7" s="8" t="s">
        <v>29</v>
      </c>
      <c r="F7" s="8" t="s">
        <v>30</v>
      </c>
      <c r="G7" s="8" t="s">
        <v>31</v>
      </c>
      <c r="H7" s="8" t="s">
        <v>32</v>
      </c>
      <c r="I7" s="8" t="s">
        <v>33</v>
      </c>
      <c r="J7" s="9" t="s">
        <v>2</v>
      </c>
    </row>
    <row r="8" spans="1:10" s="81" customFormat="1" ht="13.5" customHeight="1">
      <c r="A8" s="11" t="s">
        <v>64</v>
      </c>
      <c r="B8" s="170">
        <v>0</v>
      </c>
      <c r="C8" s="169">
        <v>1</v>
      </c>
      <c r="D8" s="169">
        <v>1</v>
      </c>
      <c r="E8" s="169">
        <v>2</v>
      </c>
      <c r="F8" s="169">
        <v>2</v>
      </c>
      <c r="G8" s="169">
        <v>0</v>
      </c>
      <c r="H8" s="169">
        <v>0</v>
      </c>
      <c r="I8" s="169">
        <v>0</v>
      </c>
      <c r="J8" s="26">
        <f>SUM(B8:I8)</f>
        <v>6</v>
      </c>
    </row>
    <row r="9" spans="1:11" s="4" customFormat="1" ht="13.5" customHeight="1" thickBot="1">
      <c r="A9" s="11" t="s">
        <v>83</v>
      </c>
      <c r="B9" s="172">
        <v>46</v>
      </c>
      <c r="C9" s="169">
        <v>76</v>
      </c>
      <c r="D9" s="169">
        <v>61</v>
      </c>
      <c r="E9" s="169">
        <v>49</v>
      </c>
      <c r="F9" s="169">
        <v>40</v>
      </c>
      <c r="G9" s="169">
        <v>64</v>
      </c>
      <c r="H9" s="169">
        <v>45</v>
      </c>
      <c r="I9" s="169">
        <v>18</v>
      </c>
      <c r="J9" s="26">
        <f>SUM(B9:I9)</f>
        <v>399</v>
      </c>
      <c r="K9"/>
    </row>
    <row r="10" spans="1:10" s="4" customFormat="1" ht="13.5" customHeight="1" thickBot="1">
      <c r="A10" s="65" t="s">
        <v>4</v>
      </c>
      <c r="B10" s="95">
        <f aca="true" t="shared" si="0" ref="B10:J10">SUM(B8:B9)</f>
        <v>46</v>
      </c>
      <c r="C10" s="97">
        <f t="shared" si="0"/>
        <v>77</v>
      </c>
      <c r="D10" s="97">
        <f t="shared" si="0"/>
        <v>62</v>
      </c>
      <c r="E10" s="97">
        <f t="shared" si="0"/>
        <v>51</v>
      </c>
      <c r="F10" s="97">
        <f t="shared" si="0"/>
        <v>42</v>
      </c>
      <c r="G10" s="97">
        <f t="shared" si="0"/>
        <v>64</v>
      </c>
      <c r="H10" s="97">
        <f t="shared" si="0"/>
        <v>45</v>
      </c>
      <c r="I10" s="98">
        <f t="shared" si="0"/>
        <v>18</v>
      </c>
      <c r="J10" s="59">
        <f t="shared" si="0"/>
        <v>405</v>
      </c>
    </row>
    <row r="11" spans="1:11" s="19" customFormat="1" ht="13.5" customHeight="1">
      <c r="A11" s="18"/>
      <c r="B11" s="147">
        <f aca="true" t="shared" si="1" ref="B11:I11">B10/$J10</f>
        <v>0.11358024691358025</v>
      </c>
      <c r="C11" s="148">
        <f t="shared" si="1"/>
        <v>0.19012345679012346</v>
      </c>
      <c r="D11" s="148">
        <f t="shared" si="1"/>
        <v>0.15308641975308643</v>
      </c>
      <c r="E11" s="148">
        <f t="shared" si="1"/>
        <v>0.1259259259259259</v>
      </c>
      <c r="F11" s="148">
        <f t="shared" si="1"/>
        <v>0.1037037037037037</v>
      </c>
      <c r="G11" s="148">
        <f t="shared" si="1"/>
        <v>0.1580246913580247</v>
      </c>
      <c r="H11" s="148">
        <f t="shared" si="1"/>
        <v>0.1111111111111111</v>
      </c>
      <c r="I11" s="149">
        <f t="shared" si="1"/>
        <v>0.044444444444444446</v>
      </c>
      <c r="J11" s="161"/>
      <c r="K11" s="46"/>
    </row>
    <row r="12" spans="1:11" s="4" customFormat="1" ht="13.5" customHeight="1">
      <c r="A12" s="11"/>
      <c r="B12" s="159"/>
      <c r="C12" s="160"/>
      <c r="D12" s="160"/>
      <c r="E12" s="160"/>
      <c r="F12" s="160"/>
      <c r="G12" s="160"/>
      <c r="H12" s="160"/>
      <c r="I12" s="160"/>
      <c r="J12" s="16"/>
      <c r="K12"/>
    </row>
    <row r="13" spans="1:11" s="4" customFormat="1" ht="13.5" customHeight="1">
      <c r="A13" s="11" t="s">
        <v>75</v>
      </c>
      <c r="B13" s="171">
        <v>0</v>
      </c>
      <c r="C13" s="169">
        <v>0</v>
      </c>
      <c r="D13" s="169">
        <v>1</v>
      </c>
      <c r="E13" s="169">
        <v>0</v>
      </c>
      <c r="F13" s="169">
        <v>0</v>
      </c>
      <c r="G13" s="169">
        <v>0</v>
      </c>
      <c r="H13" s="169">
        <v>0</v>
      </c>
      <c r="I13" s="169">
        <v>0</v>
      </c>
      <c r="J13" s="136">
        <f>SUM(B13:I13)</f>
        <v>1</v>
      </c>
      <c r="K13"/>
    </row>
    <row r="14" spans="1:11" s="4" customFormat="1" ht="13.5" customHeight="1">
      <c r="A14" s="11" t="s">
        <v>7</v>
      </c>
      <c r="B14" s="171">
        <v>2</v>
      </c>
      <c r="C14" s="169">
        <v>0</v>
      </c>
      <c r="D14" s="169">
        <v>1</v>
      </c>
      <c r="E14" s="169">
        <v>1</v>
      </c>
      <c r="F14" s="169">
        <v>0</v>
      </c>
      <c r="G14" s="169">
        <v>1</v>
      </c>
      <c r="H14" s="169">
        <v>1</v>
      </c>
      <c r="I14" s="169">
        <v>2</v>
      </c>
      <c r="J14" s="136">
        <f>SUM(B14:I14)</f>
        <v>8</v>
      </c>
      <c r="K14"/>
    </row>
    <row r="15" spans="1:10" s="4" customFormat="1" ht="13.5" customHeight="1" thickBot="1">
      <c r="A15" s="65" t="s">
        <v>9</v>
      </c>
      <c r="B15" s="113">
        <f>SUM(B12:B14)</f>
        <v>2</v>
      </c>
      <c r="C15" s="114">
        <f aca="true" t="shared" si="2" ref="C15:I15">SUM(C12:C14)</f>
        <v>0</v>
      </c>
      <c r="D15" s="114">
        <f t="shared" si="2"/>
        <v>2</v>
      </c>
      <c r="E15" s="114">
        <f t="shared" si="2"/>
        <v>1</v>
      </c>
      <c r="F15" s="114">
        <f t="shared" si="2"/>
        <v>0</v>
      </c>
      <c r="G15" s="114">
        <f t="shared" si="2"/>
        <v>1</v>
      </c>
      <c r="H15" s="114">
        <f t="shared" si="2"/>
        <v>1</v>
      </c>
      <c r="I15" s="115">
        <f t="shared" si="2"/>
        <v>2</v>
      </c>
      <c r="J15" s="59">
        <f>SUM(J12:J14)</f>
        <v>9</v>
      </c>
    </row>
    <row r="16" spans="1:11" s="19" customFormat="1" ht="13.5" customHeight="1" thickBot="1">
      <c r="A16" s="18"/>
      <c r="B16" s="141">
        <f aca="true" t="shared" si="3" ref="B16:I16">B15/$J15</f>
        <v>0.2222222222222222</v>
      </c>
      <c r="C16" s="142">
        <f t="shared" si="3"/>
        <v>0</v>
      </c>
      <c r="D16" s="142">
        <f t="shared" si="3"/>
        <v>0.2222222222222222</v>
      </c>
      <c r="E16" s="142">
        <f t="shared" si="3"/>
        <v>0.1111111111111111</v>
      </c>
      <c r="F16" s="142">
        <f t="shared" si="3"/>
        <v>0</v>
      </c>
      <c r="G16" s="142">
        <f t="shared" si="3"/>
        <v>0.1111111111111111</v>
      </c>
      <c r="H16" s="142">
        <f t="shared" si="3"/>
        <v>0.1111111111111111</v>
      </c>
      <c r="I16" s="142">
        <f t="shared" si="3"/>
        <v>0.2222222222222222</v>
      </c>
      <c r="J16" s="162"/>
      <c r="K16" s="46"/>
    </row>
    <row r="17" spans="1:10" s="4" customFormat="1" ht="13.5" customHeight="1" thickBot="1">
      <c r="A17" s="68" t="s">
        <v>5</v>
      </c>
      <c r="B17" s="92">
        <f aca="true" t="shared" si="4" ref="B17:J17">B15+B10</f>
        <v>48</v>
      </c>
      <c r="C17" s="93">
        <f t="shared" si="4"/>
        <v>77</v>
      </c>
      <c r="D17" s="93">
        <f t="shared" si="4"/>
        <v>64</v>
      </c>
      <c r="E17" s="93">
        <f t="shared" si="4"/>
        <v>52</v>
      </c>
      <c r="F17" s="93">
        <f t="shared" si="4"/>
        <v>42</v>
      </c>
      <c r="G17" s="93">
        <f t="shared" si="4"/>
        <v>65</v>
      </c>
      <c r="H17" s="93">
        <f t="shared" si="4"/>
        <v>46</v>
      </c>
      <c r="I17" s="58">
        <f t="shared" si="4"/>
        <v>20</v>
      </c>
      <c r="J17" s="16">
        <f t="shared" si="4"/>
        <v>414</v>
      </c>
    </row>
    <row r="18" spans="1:11" s="6" customFormat="1" ht="13.5" customHeight="1" thickBot="1">
      <c r="A18" s="67"/>
      <c r="B18" s="163">
        <f aca="true" t="shared" si="5" ref="B18:I18">B17/$J17</f>
        <v>0.11594202898550725</v>
      </c>
      <c r="C18" s="164">
        <f t="shared" si="5"/>
        <v>0.1859903381642512</v>
      </c>
      <c r="D18" s="164">
        <f t="shared" si="5"/>
        <v>0.15458937198067632</v>
      </c>
      <c r="E18" s="164">
        <f t="shared" si="5"/>
        <v>0.12560386473429952</v>
      </c>
      <c r="F18" s="164">
        <f t="shared" si="5"/>
        <v>0.10144927536231885</v>
      </c>
      <c r="G18" s="164">
        <f t="shared" si="5"/>
        <v>0.1570048309178744</v>
      </c>
      <c r="H18" s="164">
        <f t="shared" si="5"/>
        <v>0.1111111111111111</v>
      </c>
      <c r="I18" s="164">
        <f t="shared" si="5"/>
        <v>0.04830917874396135</v>
      </c>
      <c r="J18" s="146"/>
      <c r="K18" s="46"/>
    </row>
    <row r="19" spans="1:10" s="6" customFormat="1" ht="13.5" customHeight="1" thickBot="1">
      <c r="A19" s="45"/>
      <c r="B19" s="134"/>
      <c r="C19" s="134"/>
      <c r="D19" s="134"/>
      <c r="E19" s="134"/>
      <c r="F19" s="134"/>
      <c r="G19" s="134"/>
      <c r="H19" s="134"/>
      <c r="I19" s="134"/>
      <c r="J19" s="45"/>
    </row>
    <row r="20" spans="1:10" s="2" customFormat="1" ht="13.5" customHeight="1" thickBot="1">
      <c r="A20" s="66" t="s">
        <v>49</v>
      </c>
      <c r="B20" s="7" t="s">
        <v>26</v>
      </c>
      <c r="C20" s="8" t="s">
        <v>27</v>
      </c>
      <c r="D20" s="8" t="s">
        <v>28</v>
      </c>
      <c r="E20" s="8" t="s">
        <v>29</v>
      </c>
      <c r="F20" s="8" t="s">
        <v>30</v>
      </c>
      <c r="G20" s="8" t="s">
        <v>31</v>
      </c>
      <c r="H20" s="8" t="s">
        <v>32</v>
      </c>
      <c r="I20" s="9" t="s">
        <v>33</v>
      </c>
      <c r="J20" s="9" t="s">
        <v>2</v>
      </c>
    </row>
    <row r="21" spans="1:11" s="4" customFormat="1" ht="13.5" customHeight="1">
      <c r="A21" s="11"/>
      <c r="B21" s="118"/>
      <c r="C21" s="21"/>
      <c r="D21" s="21"/>
      <c r="E21" s="21"/>
      <c r="F21" s="21"/>
      <c r="G21" s="21"/>
      <c r="H21" s="21"/>
      <c r="I21" s="21"/>
      <c r="J21" s="25"/>
      <c r="K21"/>
    </row>
    <row r="22" spans="1:12" s="4" customFormat="1" ht="13.5" customHeight="1" thickBot="1">
      <c r="A22" s="11" t="s">
        <v>64</v>
      </c>
      <c r="B22" s="172">
        <v>4</v>
      </c>
      <c r="C22" s="169">
        <v>5</v>
      </c>
      <c r="D22" s="169">
        <v>11</v>
      </c>
      <c r="E22" s="169">
        <v>10</v>
      </c>
      <c r="F22" s="169">
        <v>7</v>
      </c>
      <c r="G22" s="169">
        <v>3</v>
      </c>
      <c r="H22" s="169">
        <v>8</v>
      </c>
      <c r="I22" s="169">
        <v>6</v>
      </c>
      <c r="J22" s="136">
        <f>SUM(B22:I22)</f>
        <v>54</v>
      </c>
      <c r="K22"/>
      <c r="L22" s="80"/>
    </row>
    <row r="23" spans="1:10" s="4" customFormat="1" ht="13.5" customHeight="1">
      <c r="A23" s="65" t="s">
        <v>4</v>
      </c>
      <c r="B23" s="89">
        <f aca="true" t="shared" si="6" ref="B23:J23">SUM(B21:B22)</f>
        <v>4</v>
      </c>
      <c r="C23" s="90">
        <f t="shared" si="6"/>
        <v>5</v>
      </c>
      <c r="D23" s="90">
        <f t="shared" si="6"/>
        <v>11</v>
      </c>
      <c r="E23" s="90">
        <f t="shared" si="6"/>
        <v>10</v>
      </c>
      <c r="F23" s="90">
        <f t="shared" si="6"/>
        <v>7</v>
      </c>
      <c r="G23" s="90">
        <f t="shared" si="6"/>
        <v>3</v>
      </c>
      <c r="H23" s="90">
        <f t="shared" si="6"/>
        <v>8</v>
      </c>
      <c r="I23" s="91">
        <f t="shared" si="6"/>
        <v>6</v>
      </c>
      <c r="J23" s="59">
        <f t="shared" si="6"/>
        <v>54</v>
      </c>
    </row>
    <row r="24" spans="1:12" s="19" customFormat="1" ht="13.5" customHeight="1">
      <c r="A24" s="116"/>
      <c r="B24" s="165">
        <f aca="true" t="shared" si="7" ref="B24:I24">B23/$J23</f>
        <v>0.07407407407407407</v>
      </c>
      <c r="C24" s="165">
        <f t="shared" si="7"/>
        <v>0.09259259259259259</v>
      </c>
      <c r="D24" s="165">
        <f t="shared" si="7"/>
        <v>0.2037037037037037</v>
      </c>
      <c r="E24" s="165">
        <f t="shared" si="7"/>
        <v>0.18518518518518517</v>
      </c>
      <c r="F24" s="165">
        <f t="shared" si="7"/>
        <v>0.12962962962962962</v>
      </c>
      <c r="G24" s="165">
        <f t="shared" si="7"/>
        <v>0.05555555555555555</v>
      </c>
      <c r="H24" s="165">
        <f t="shared" si="7"/>
        <v>0.14814814814814814</v>
      </c>
      <c r="I24" s="165">
        <f t="shared" si="7"/>
        <v>0.1111111111111111</v>
      </c>
      <c r="J24" s="166"/>
      <c r="K24" s="46"/>
      <c r="L24" s="46"/>
    </row>
    <row r="25" spans="1:11" s="4" customFormat="1" ht="13.5" customHeight="1" thickBot="1">
      <c r="A25" s="11" t="s">
        <v>7</v>
      </c>
      <c r="B25" s="169">
        <v>0</v>
      </c>
      <c r="C25" s="169">
        <v>2</v>
      </c>
      <c r="D25" s="169">
        <v>1</v>
      </c>
      <c r="E25" s="169">
        <v>1</v>
      </c>
      <c r="F25" s="169">
        <v>1</v>
      </c>
      <c r="G25" s="169">
        <v>4</v>
      </c>
      <c r="H25" s="169">
        <v>4</v>
      </c>
      <c r="I25" s="169">
        <v>2</v>
      </c>
      <c r="J25" s="26">
        <f>SUM(B25:I25)</f>
        <v>15</v>
      </c>
      <c r="K25"/>
    </row>
    <row r="26" spans="1:10" s="4" customFormat="1" ht="13.5" customHeight="1">
      <c r="A26" s="65" t="s">
        <v>9</v>
      </c>
      <c r="B26" s="89">
        <f aca="true" t="shared" si="8" ref="B26:J26">SUM(B25:B25)</f>
        <v>0</v>
      </c>
      <c r="C26" s="90">
        <f t="shared" si="8"/>
        <v>2</v>
      </c>
      <c r="D26" s="90">
        <f t="shared" si="8"/>
        <v>1</v>
      </c>
      <c r="E26" s="90">
        <f t="shared" si="8"/>
        <v>1</v>
      </c>
      <c r="F26" s="90">
        <f t="shared" si="8"/>
        <v>1</v>
      </c>
      <c r="G26" s="90">
        <f t="shared" si="8"/>
        <v>4</v>
      </c>
      <c r="H26" s="90">
        <f t="shared" si="8"/>
        <v>4</v>
      </c>
      <c r="I26" s="91">
        <f t="shared" si="8"/>
        <v>2</v>
      </c>
      <c r="J26" s="27">
        <f t="shared" si="8"/>
        <v>15</v>
      </c>
    </row>
    <row r="27" spans="1:11" s="19" customFormat="1" ht="13.5" customHeight="1" thickBot="1">
      <c r="A27" s="18"/>
      <c r="B27" s="137">
        <f aca="true" t="shared" si="9" ref="B27:I27">B26/$J26</f>
        <v>0</v>
      </c>
      <c r="C27" s="138">
        <f t="shared" si="9"/>
        <v>0.13333333333333333</v>
      </c>
      <c r="D27" s="142">
        <f>D26/$J26</f>
        <v>0.06666666666666667</v>
      </c>
      <c r="E27" s="142">
        <f t="shared" si="9"/>
        <v>0.06666666666666667</v>
      </c>
      <c r="F27" s="142">
        <f t="shared" si="9"/>
        <v>0.06666666666666667</v>
      </c>
      <c r="G27" s="142">
        <f t="shared" si="9"/>
        <v>0.26666666666666666</v>
      </c>
      <c r="H27" s="142">
        <f t="shared" si="9"/>
        <v>0.26666666666666666</v>
      </c>
      <c r="I27" s="143">
        <f t="shared" si="9"/>
        <v>0.13333333333333333</v>
      </c>
      <c r="J27" s="162"/>
      <c r="K27" s="46"/>
    </row>
    <row r="28" spans="1:10" s="4" customFormat="1" ht="13.5" customHeight="1" thickBot="1">
      <c r="A28" s="68" t="s">
        <v>5</v>
      </c>
      <c r="B28" s="92">
        <f aca="true" t="shared" si="10" ref="B28:J28">B26+B23</f>
        <v>4</v>
      </c>
      <c r="C28" s="93">
        <f t="shared" si="10"/>
        <v>7</v>
      </c>
      <c r="D28" s="93">
        <f t="shared" si="10"/>
        <v>12</v>
      </c>
      <c r="E28" s="93">
        <f t="shared" si="10"/>
        <v>11</v>
      </c>
      <c r="F28" s="93">
        <f t="shared" si="10"/>
        <v>8</v>
      </c>
      <c r="G28" s="93">
        <f t="shared" si="10"/>
        <v>7</v>
      </c>
      <c r="H28" s="93">
        <f t="shared" si="10"/>
        <v>12</v>
      </c>
      <c r="I28" s="93">
        <f t="shared" si="10"/>
        <v>8</v>
      </c>
      <c r="J28" s="16">
        <f t="shared" si="10"/>
        <v>69</v>
      </c>
    </row>
    <row r="29" spans="1:11" s="6" customFormat="1" ht="13.5" customHeight="1" thickBot="1">
      <c r="A29" s="67"/>
      <c r="B29" s="124">
        <f aca="true" t="shared" si="11" ref="B29:I29">B28/$J28</f>
        <v>0.057971014492753624</v>
      </c>
      <c r="C29" s="164">
        <f t="shared" si="11"/>
        <v>0.10144927536231885</v>
      </c>
      <c r="D29" s="164">
        <f t="shared" si="11"/>
        <v>0.17391304347826086</v>
      </c>
      <c r="E29" s="164">
        <f t="shared" si="11"/>
        <v>0.15942028985507245</v>
      </c>
      <c r="F29" s="164">
        <f t="shared" si="11"/>
        <v>0.11594202898550725</v>
      </c>
      <c r="G29" s="164">
        <f t="shared" si="11"/>
        <v>0.10144927536231885</v>
      </c>
      <c r="H29" s="164">
        <f t="shared" si="11"/>
        <v>0.17391304347826086</v>
      </c>
      <c r="I29" s="164">
        <f t="shared" si="11"/>
        <v>0.11594202898550725</v>
      </c>
      <c r="J29" s="146"/>
      <c r="K29" s="46"/>
    </row>
    <row r="30" spans="1:10" s="6" customFormat="1" ht="13.5" customHeight="1" thickBot="1">
      <c r="A30" s="45"/>
      <c r="B30" s="134"/>
      <c r="C30" s="134"/>
      <c r="D30" s="134"/>
      <c r="E30" s="134"/>
      <c r="F30" s="134"/>
      <c r="G30" s="134"/>
      <c r="H30" s="134"/>
      <c r="I30" s="134"/>
      <c r="J30" s="45"/>
    </row>
    <row r="31" spans="1:10" s="2" customFormat="1" ht="13.5" customHeight="1" thickBot="1">
      <c r="A31" s="66" t="s">
        <v>48</v>
      </c>
      <c r="B31" s="7" t="s">
        <v>26</v>
      </c>
      <c r="C31" s="8" t="s">
        <v>27</v>
      </c>
      <c r="D31" s="8" t="s">
        <v>28</v>
      </c>
      <c r="E31" s="8" t="s">
        <v>29</v>
      </c>
      <c r="F31" s="8" t="s">
        <v>30</v>
      </c>
      <c r="G31" s="8" t="s">
        <v>31</v>
      </c>
      <c r="H31" s="8" t="s">
        <v>35</v>
      </c>
      <c r="I31" s="9" t="s">
        <v>33</v>
      </c>
      <c r="J31" s="9" t="s">
        <v>2</v>
      </c>
    </row>
    <row r="32" spans="1:11" s="4" customFormat="1" ht="13.5" customHeight="1" thickBot="1">
      <c r="A32" s="11" t="s">
        <v>64</v>
      </c>
      <c r="B32" s="173">
        <v>10</v>
      </c>
      <c r="C32" s="169">
        <v>14</v>
      </c>
      <c r="D32" s="169">
        <v>18</v>
      </c>
      <c r="E32" s="169">
        <v>22</v>
      </c>
      <c r="F32" s="169">
        <v>10</v>
      </c>
      <c r="G32" s="169">
        <v>11</v>
      </c>
      <c r="H32" s="169">
        <v>8</v>
      </c>
      <c r="I32" s="169">
        <v>36</v>
      </c>
      <c r="J32" s="17">
        <f>SUM(B32:I32)</f>
        <v>129</v>
      </c>
      <c r="K32"/>
    </row>
    <row r="33" spans="1:11" s="6" customFormat="1" ht="13.5" customHeight="1" thickBot="1">
      <c r="A33" s="68" t="s">
        <v>5</v>
      </c>
      <c r="B33" s="92">
        <f aca="true" t="shared" si="12" ref="B33:J33">SUM(B32:B32)</f>
        <v>10</v>
      </c>
      <c r="C33" s="93">
        <f t="shared" si="12"/>
        <v>14</v>
      </c>
      <c r="D33" s="93">
        <f t="shared" si="12"/>
        <v>18</v>
      </c>
      <c r="E33" s="93">
        <f t="shared" si="12"/>
        <v>22</v>
      </c>
      <c r="F33" s="93">
        <f t="shared" si="12"/>
        <v>10</v>
      </c>
      <c r="G33" s="93">
        <f t="shared" si="12"/>
        <v>11</v>
      </c>
      <c r="H33" s="93">
        <f t="shared" si="12"/>
        <v>8</v>
      </c>
      <c r="I33" s="58">
        <f t="shared" si="12"/>
        <v>36</v>
      </c>
      <c r="J33" s="88">
        <f t="shared" si="12"/>
        <v>129</v>
      </c>
      <c r="K33" s="46"/>
    </row>
    <row r="34" spans="1:11" ht="13.5" customHeight="1" thickBot="1">
      <c r="A34" s="67"/>
      <c r="B34" s="163">
        <f aca="true" t="shared" si="13" ref="B34:I34">B33/$J33</f>
        <v>0.07751937984496124</v>
      </c>
      <c r="C34" s="164">
        <f t="shared" si="13"/>
        <v>0.10852713178294573</v>
      </c>
      <c r="D34" s="164">
        <f t="shared" si="13"/>
        <v>0.13953488372093023</v>
      </c>
      <c r="E34" s="164">
        <f t="shared" si="13"/>
        <v>0.17054263565891473</v>
      </c>
      <c r="F34" s="164">
        <f t="shared" si="13"/>
        <v>0.07751937984496124</v>
      </c>
      <c r="G34" s="164">
        <f t="shared" si="13"/>
        <v>0.08527131782945736</v>
      </c>
      <c r="H34" s="164">
        <f t="shared" si="13"/>
        <v>0.06201550387596899</v>
      </c>
      <c r="I34" s="167">
        <f t="shared" si="13"/>
        <v>0.27906976744186046</v>
      </c>
      <c r="J34" s="146"/>
      <c r="K34" s="46"/>
    </row>
    <row r="35" ht="13.5" customHeight="1"/>
    <row r="36" spans="2:9" ht="13.5" customHeight="1">
      <c r="B36" s="123"/>
      <c r="C36" s="123"/>
      <c r="D36" s="123"/>
      <c r="E36" s="123"/>
      <c r="F36" s="123"/>
      <c r="G36" s="123"/>
      <c r="H36" s="123"/>
      <c r="I36" s="123"/>
    </row>
    <row r="37" spans="2:9" ht="13.5" customHeight="1">
      <c r="B37" s="123"/>
      <c r="C37" s="123"/>
      <c r="D37" s="123"/>
      <c r="E37" s="123"/>
      <c r="F37" s="123"/>
      <c r="G37" s="123"/>
      <c r="H37" s="123"/>
      <c r="I37" s="123"/>
    </row>
    <row r="38" ht="13.5" customHeight="1"/>
    <row r="39" spans="1:2" ht="13.5" customHeight="1">
      <c r="A39" s="1"/>
      <c r="B39" s="44"/>
    </row>
    <row r="63" spans="1:2" ht="12.75">
      <c r="A63" s="57"/>
      <c r="B63" s="56"/>
    </row>
  </sheetData>
  <sheetProtection/>
  <printOptions/>
  <pageMargins left="0.75" right="0.46" top="1" bottom="1" header="0.5" footer="0.5"/>
  <pageSetup horizontalDpi="300" verticalDpi="300" orientation="landscape" paperSize="9" r:id="rId2"/>
  <headerFooter alignWithMargins="0">
    <oddFooter>&amp;LData Source Lecam (using the Age Analysis report generated on 25/09/2007).
Data Collected and Collated by Mitts Ltd.</oddFooter>
  </headerFooter>
  <rowBreaks count="1" manualBreakCount="1">
    <brk id="30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E5" sqref="E5"/>
    </sheetView>
  </sheetViews>
  <sheetFormatPr defaultColWidth="9.140625" defaultRowHeight="12.75"/>
  <cols>
    <col min="1" max="1" width="35.7109375" style="0" customWidth="1"/>
    <col min="2" max="9" width="10.7109375" style="0" customWidth="1"/>
    <col min="10" max="10" width="12.8515625" style="0" customWidth="1"/>
  </cols>
  <sheetData>
    <row r="1" spans="1:10" ht="13.5" customHeight="1">
      <c r="A1" s="1"/>
      <c r="B1" s="1"/>
      <c r="C1" s="1"/>
      <c r="D1" s="1"/>
      <c r="E1" s="22" t="s">
        <v>15</v>
      </c>
      <c r="F1" s="1"/>
      <c r="G1" s="1"/>
      <c r="H1" s="1"/>
      <c r="I1" s="1"/>
      <c r="J1" s="1"/>
    </row>
    <row r="2" spans="1:10" ht="13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customHeight="1">
      <c r="A3" s="1"/>
      <c r="B3" s="1"/>
      <c r="C3" s="1"/>
      <c r="D3" s="1"/>
      <c r="E3" s="22" t="s">
        <v>71</v>
      </c>
      <c r="F3" s="1"/>
      <c r="G3" s="1"/>
      <c r="H3" s="1"/>
      <c r="I3" s="1"/>
      <c r="J3" s="1"/>
    </row>
    <row r="4" spans="1:10" ht="13.5" customHeight="1">
      <c r="A4" s="1"/>
      <c r="B4" s="1"/>
      <c r="C4" s="1"/>
      <c r="D4" s="1"/>
      <c r="E4" s="23" t="s">
        <v>80</v>
      </c>
      <c r="F4" s="1"/>
      <c r="G4" s="1"/>
      <c r="H4" s="1"/>
      <c r="I4" s="1"/>
      <c r="J4" s="1"/>
    </row>
    <row r="5" spans="1:10" ht="13.5" customHeight="1">
      <c r="A5" s="1"/>
      <c r="B5" s="21"/>
      <c r="C5" s="21"/>
      <c r="D5" s="21"/>
      <c r="E5" s="21"/>
      <c r="F5" s="21"/>
      <c r="G5" s="21"/>
      <c r="H5" s="21"/>
      <c r="I5" s="1"/>
      <c r="J5" s="1"/>
    </row>
    <row r="6" spans="1:10" ht="13.5" customHeight="1" thickBot="1">
      <c r="A6" s="1"/>
      <c r="B6" s="21"/>
      <c r="C6" s="21"/>
      <c r="D6" s="21"/>
      <c r="E6" s="21"/>
      <c r="F6" s="21"/>
      <c r="G6" s="21"/>
      <c r="H6" s="21"/>
      <c r="I6" s="1"/>
      <c r="J6" s="1"/>
    </row>
    <row r="7" spans="1:10" s="2" customFormat="1" ht="13.5" customHeight="1" thickBot="1">
      <c r="A7" s="24" t="s">
        <v>57</v>
      </c>
      <c r="B7" s="7" t="s">
        <v>26</v>
      </c>
      <c r="C7" s="8" t="s">
        <v>27</v>
      </c>
      <c r="D7" s="8" t="s">
        <v>28</v>
      </c>
      <c r="E7" s="8" t="s">
        <v>29</v>
      </c>
      <c r="F7" s="8" t="s">
        <v>30</v>
      </c>
      <c r="G7" s="8" t="s">
        <v>31</v>
      </c>
      <c r="H7" s="8" t="s">
        <v>32</v>
      </c>
      <c r="I7" s="8" t="s">
        <v>33</v>
      </c>
      <c r="J7" s="9" t="s">
        <v>2</v>
      </c>
    </row>
    <row r="8" spans="1:11" s="4" customFormat="1" ht="13.5" customHeight="1">
      <c r="A8" s="11" t="s">
        <v>65</v>
      </c>
      <c r="B8" s="170">
        <v>0</v>
      </c>
      <c r="C8" s="169">
        <v>0</v>
      </c>
      <c r="D8" s="169">
        <v>0</v>
      </c>
      <c r="E8" s="169">
        <v>0</v>
      </c>
      <c r="F8" s="169">
        <v>0</v>
      </c>
      <c r="G8" s="169">
        <v>1</v>
      </c>
      <c r="H8" s="169">
        <v>0</v>
      </c>
      <c r="I8" s="169">
        <v>0</v>
      </c>
      <c r="J8" s="25">
        <f>SUM(B8:I8)</f>
        <v>1</v>
      </c>
      <c r="K8"/>
    </row>
    <row r="9" spans="1:11" s="4" customFormat="1" ht="13.5" customHeight="1">
      <c r="A9" s="11" t="s">
        <v>76</v>
      </c>
      <c r="B9" s="171">
        <v>21</v>
      </c>
      <c r="C9" s="169">
        <v>29</v>
      </c>
      <c r="D9" s="169">
        <v>176</v>
      </c>
      <c r="E9" s="169">
        <v>12</v>
      </c>
      <c r="F9" s="169">
        <v>1</v>
      </c>
      <c r="G9" s="169">
        <v>3</v>
      </c>
      <c r="H9" s="169">
        <v>0</v>
      </c>
      <c r="I9" s="169">
        <v>0</v>
      </c>
      <c r="J9" s="26">
        <f>SUM(B9:I9)</f>
        <v>242</v>
      </c>
      <c r="K9"/>
    </row>
    <row r="10" spans="1:11" s="4" customFormat="1" ht="13.5" customHeight="1" thickBot="1">
      <c r="A10" s="11" t="s">
        <v>59</v>
      </c>
      <c r="B10" s="172">
        <v>14</v>
      </c>
      <c r="C10" s="169">
        <v>35</v>
      </c>
      <c r="D10" s="169">
        <v>50</v>
      </c>
      <c r="E10" s="169">
        <v>132</v>
      </c>
      <c r="F10" s="169">
        <v>84</v>
      </c>
      <c r="G10" s="169">
        <v>49</v>
      </c>
      <c r="H10" s="169">
        <v>0</v>
      </c>
      <c r="I10" s="169">
        <v>0</v>
      </c>
      <c r="J10" s="26">
        <f>SUM(B10:I10)</f>
        <v>364</v>
      </c>
      <c r="K10"/>
    </row>
    <row r="11" spans="1:11" s="4" customFormat="1" ht="13.5" customHeight="1" thickBot="1">
      <c r="A11" s="94" t="s">
        <v>4</v>
      </c>
      <c r="B11" s="95">
        <f>SUM(B8:B10)</f>
        <v>35</v>
      </c>
      <c r="C11" s="109">
        <f aca="true" t="shared" si="0" ref="C11:I11">SUM(C8:C10)</f>
        <v>64</v>
      </c>
      <c r="D11" s="109">
        <f t="shared" si="0"/>
        <v>226</v>
      </c>
      <c r="E11" s="109">
        <f t="shared" si="0"/>
        <v>144</v>
      </c>
      <c r="F11" s="109">
        <f t="shared" si="0"/>
        <v>85</v>
      </c>
      <c r="G11" s="109">
        <f t="shared" si="0"/>
        <v>53</v>
      </c>
      <c r="H11" s="109">
        <f t="shared" si="0"/>
        <v>0</v>
      </c>
      <c r="I11" s="95">
        <f t="shared" si="0"/>
        <v>0</v>
      </c>
      <c r="J11" s="96">
        <f>SUM(J8:J10)</f>
        <v>607</v>
      </c>
      <c r="K11"/>
    </row>
    <row r="12" spans="1:11" s="19" customFormat="1" ht="13.5" customHeight="1" thickBot="1">
      <c r="A12" s="18"/>
      <c r="B12" s="87">
        <f aca="true" t="shared" si="1" ref="B12:I12">B11/$J11</f>
        <v>0.057660626029654036</v>
      </c>
      <c r="C12" s="112">
        <f t="shared" si="1"/>
        <v>0.10543657331136738</v>
      </c>
      <c r="D12" s="112">
        <f t="shared" si="1"/>
        <v>0.3723228995057661</v>
      </c>
      <c r="E12" s="112">
        <f t="shared" si="1"/>
        <v>0.2372322899505766</v>
      </c>
      <c r="F12" s="112">
        <f t="shared" si="1"/>
        <v>0.1400329489291598</v>
      </c>
      <c r="G12" s="112">
        <f t="shared" si="1"/>
        <v>0.08731466227347612</v>
      </c>
      <c r="H12" s="112">
        <f t="shared" si="1"/>
        <v>0</v>
      </c>
      <c r="I12" s="112">
        <f t="shared" si="1"/>
        <v>0</v>
      </c>
      <c r="J12" s="62"/>
      <c r="K12" s="46"/>
    </row>
    <row r="13" spans="1:10" s="4" customFormat="1" ht="13.5" customHeight="1" thickBot="1">
      <c r="A13" s="11" t="s">
        <v>76</v>
      </c>
      <c r="B13" s="172">
        <v>1</v>
      </c>
      <c r="C13" s="174">
        <v>0</v>
      </c>
      <c r="D13" s="174">
        <v>5</v>
      </c>
      <c r="E13" s="174">
        <v>0</v>
      </c>
      <c r="F13" s="174">
        <v>0</v>
      </c>
      <c r="G13" s="174">
        <v>0</v>
      </c>
      <c r="H13" s="174">
        <v>0</v>
      </c>
      <c r="I13" s="169">
        <v>0</v>
      </c>
      <c r="J13" s="25">
        <f>SUM(B13:I13)</f>
        <v>6</v>
      </c>
    </row>
    <row r="14" spans="1:10" s="4" customFormat="1" ht="13.5" customHeight="1">
      <c r="A14" s="65" t="s">
        <v>9</v>
      </c>
      <c r="B14" s="89">
        <f>SUM(B13)</f>
        <v>1</v>
      </c>
      <c r="C14" s="85">
        <f aca="true" t="shared" si="2" ref="C14:I14">SUM(C13)</f>
        <v>0</v>
      </c>
      <c r="D14" s="85">
        <f t="shared" si="2"/>
        <v>5</v>
      </c>
      <c r="E14" s="85">
        <f t="shared" si="2"/>
        <v>0</v>
      </c>
      <c r="F14" s="85">
        <f t="shared" si="2"/>
        <v>0</v>
      </c>
      <c r="G14" s="85">
        <f t="shared" si="2"/>
        <v>0</v>
      </c>
      <c r="H14" s="85">
        <f t="shared" si="2"/>
        <v>0</v>
      </c>
      <c r="I14" s="89">
        <f t="shared" si="2"/>
        <v>0</v>
      </c>
      <c r="J14" s="27">
        <f>SUM(J13)</f>
        <v>6</v>
      </c>
    </row>
    <row r="15" spans="1:11" s="19" customFormat="1" ht="13.5" customHeight="1">
      <c r="A15" s="18"/>
      <c r="B15" s="77">
        <f aca="true" t="shared" si="3" ref="B15:I15">B14/$J14</f>
        <v>0.16666666666666666</v>
      </c>
      <c r="C15" s="77">
        <f t="shared" si="3"/>
        <v>0</v>
      </c>
      <c r="D15" s="77">
        <f t="shared" si="3"/>
        <v>0.8333333333333334</v>
      </c>
      <c r="E15" s="77">
        <f t="shared" si="3"/>
        <v>0</v>
      </c>
      <c r="F15" s="77">
        <f t="shared" si="3"/>
        <v>0</v>
      </c>
      <c r="G15" s="77">
        <f t="shared" si="3"/>
        <v>0</v>
      </c>
      <c r="H15" s="77">
        <f t="shared" si="3"/>
        <v>0</v>
      </c>
      <c r="I15" s="77">
        <f t="shared" si="3"/>
        <v>0</v>
      </c>
      <c r="J15" s="61"/>
      <c r="K15" s="46"/>
    </row>
    <row r="16" spans="1:10" s="4" customFormat="1" ht="13.5" customHeight="1" thickBot="1">
      <c r="A16" s="68" t="s">
        <v>5</v>
      </c>
      <c r="B16" s="69">
        <f>SUM(B11,B14)</f>
        <v>36</v>
      </c>
      <c r="C16" s="69">
        <f aca="true" t="shared" si="4" ref="C16:I16">SUM(C11,C14)</f>
        <v>64</v>
      </c>
      <c r="D16" s="69">
        <f t="shared" si="4"/>
        <v>231</v>
      </c>
      <c r="E16" s="69">
        <f t="shared" si="4"/>
        <v>144</v>
      </c>
      <c r="F16" s="69">
        <f t="shared" si="4"/>
        <v>85</v>
      </c>
      <c r="G16" s="69">
        <f t="shared" si="4"/>
        <v>53</v>
      </c>
      <c r="H16" s="69">
        <f t="shared" si="4"/>
        <v>0</v>
      </c>
      <c r="I16" s="69">
        <f t="shared" si="4"/>
        <v>0</v>
      </c>
      <c r="J16" s="16">
        <f>J11+J14</f>
        <v>613</v>
      </c>
    </row>
    <row r="17" spans="1:11" s="6" customFormat="1" ht="13.5" customHeight="1" thickBot="1">
      <c r="A17" s="67"/>
      <c r="B17" s="70">
        <f aca="true" t="shared" si="5" ref="B17:I17">B16/$J16</f>
        <v>0.05872756933115824</v>
      </c>
      <c r="C17" s="70">
        <f t="shared" si="5"/>
        <v>0.10440456769983687</v>
      </c>
      <c r="D17" s="70">
        <f t="shared" si="5"/>
        <v>0.3768352365415987</v>
      </c>
      <c r="E17" s="70">
        <f t="shared" si="5"/>
        <v>0.23491027732463296</v>
      </c>
      <c r="F17" s="70">
        <f t="shared" si="5"/>
        <v>0.13866231647634583</v>
      </c>
      <c r="G17" s="70">
        <f t="shared" si="5"/>
        <v>0.0864600326264274</v>
      </c>
      <c r="H17" s="70">
        <f t="shared" si="5"/>
        <v>0</v>
      </c>
      <c r="I17" s="70">
        <f t="shared" si="5"/>
        <v>0</v>
      </c>
      <c r="J17" s="15"/>
      <c r="K17" s="46"/>
    </row>
    <row r="18" spans="1:11" s="6" customFormat="1" ht="10.5" customHeight="1">
      <c r="A18"/>
      <c r="B18" s="4"/>
      <c r="C18" s="4"/>
      <c r="D18" s="4"/>
      <c r="E18" s="4"/>
      <c r="F18" s="4"/>
      <c r="G18" s="4"/>
      <c r="H18" s="4"/>
      <c r="I18" s="4"/>
      <c r="J18" s="4"/>
      <c r="K18" s="46"/>
    </row>
    <row r="19" spans="1:10" s="6" customFormat="1" ht="10.5" customHeight="1">
      <c r="A19"/>
      <c r="B19" s="4"/>
      <c r="C19" s="4"/>
      <c r="D19" s="4"/>
      <c r="E19" s="4"/>
      <c r="F19" s="4"/>
      <c r="G19" s="4"/>
      <c r="H19" s="4"/>
      <c r="I19" s="4"/>
      <c r="J19" s="4"/>
    </row>
    <row r="20" spans="1:10" s="2" customFormat="1" ht="13.5" customHeight="1">
      <c r="A20"/>
      <c r="B20" s="4"/>
      <c r="C20" s="4"/>
      <c r="D20" s="4"/>
      <c r="E20" s="4"/>
      <c r="F20" s="4"/>
      <c r="G20" s="4"/>
      <c r="H20" s="4"/>
      <c r="I20" s="4"/>
      <c r="J20" s="4"/>
    </row>
    <row r="21" spans="1:9" s="4" customFormat="1" ht="10.5" customHeight="1">
      <c r="A21" s="19"/>
      <c r="B21" s="123"/>
      <c r="C21" s="123"/>
      <c r="D21" s="123"/>
      <c r="E21" s="123"/>
      <c r="F21" s="123"/>
      <c r="G21" s="123"/>
      <c r="H21" s="123"/>
      <c r="I21" s="123"/>
    </row>
    <row r="22" spans="1:10" s="4" customFormat="1" ht="11.25" customHeight="1">
      <c r="A22" s="46"/>
      <c r="B22" s="19"/>
      <c r="C22" s="19"/>
      <c r="D22" s="19"/>
      <c r="E22" s="19"/>
      <c r="F22" s="19"/>
      <c r="G22" s="19"/>
      <c r="H22" s="19"/>
      <c r="I22" s="19"/>
      <c r="J22" s="19"/>
    </row>
    <row r="23" s="4" customFormat="1" ht="10.5" customHeight="1"/>
    <row r="24" s="4" customFormat="1" ht="10.5" customHeight="1"/>
    <row r="25" s="4" customFormat="1" ht="10.5" customHeight="1"/>
    <row r="26" spans="1:10" s="4" customFormat="1" ht="10.5" customHeight="1">
      <c r="A26" s="46"/>
      <c r="B26" s="19"/>
      <c r="C26" s="19"/>
      <c r="D26" s="19"/>
      <c r="E26" s="19"/>
      <c r="F26" s="19"/>
      <c r="G26" s="19"/>
      <c r="H26" s="19"/>
      <c r="I26" s="19"/>
      <c r="J26" s="19"/>
    </row>
    <row r="27" spans="1:10" s="19" customFormat="1" ht="10.5" customHeight="1">
      <c r="A27" s="4"/>
      <c r="B27" s="4"/>
      <c r="C27" s="4"/>
      <c r="D27" s="4"/>
      <c r="E27" s="4"/>
      <c r="F27" s="4"/>
      <c r="G27" s="4"/>
      <c r="H27" s="4"/>
      <c r="I27" s="4"/>
      <c r="J27" s="4"/>
    </row>
    <row r="28" spans="1:10" s="4" customFormat="1" ht="10.5" customHeight="1">
      <c r="A28" s="46"/>
      <c r="B28" s="6"/>
      <c r="C28" s="6"/>
      <c r="D28" s="6"/>
      <c r="E28" s="6"/>
      <c r="F28" s="6"/>
      <c r="G28" s="6"/>
      <c r="H28" s="6"/>
      <c r="I28" s="6"/>
      <c r="J28" s="6"/>
    </row>
    <row r="29" spans="1:10" s="4" customFormat="1" ht="10.5" customHeight="1">
      <c r="A29"/>
      <c r="B29"/>
      <c r="C29"/>
      <c r="D29"/>
      <c r="E29"/>
      <c r="F29"/>
      <c r="G29"/>
      <c r="H29"/>
      <c r="I29"/>
      <c r="J29"/>
    </row>
    <row r="30" spans="1:10" s="4" customFormat="1" ht="10.5" customHeight="1">
      <c r="A30"/>
      <c r="B30"/>
      <c r="C30"/>
      <c r="D30"/>
      <c r="E30"/>
      <c r="F30"/>
      <c r="G30"/>
      <c r="H30"/>
      <c r="I30"/>
      <c r="J30"/>
    </row>
    <row r="31" spans="1:10" s="19" customFormat="1" ht="10.5" customHeight="1">
      <c r="A31"/>
      <c r="B31"/>
      <c r="C31"/>
      <c r="D31"/>
      <c r="E31"/>
      <c r="F31"/>
      <c r="G31"/>
      <c r="H31"/>
      <c r="I31"/>
      <c r="J31"/>
    </row>
    <row r="32" spans="1:10" s="4" customFormat="1" ht="10.5" customHeight="1">
      <c r="A32" s="57"/>
      <c r="B32" s="56"/>
      <c r="C32"/>
      <c r="D32"/>
      <c r="E32"/>
      <c r="F32"/>
      <c r="G32"/>
      <c r="H32"/>
      <c r="I32"/>
      <c r="J32"/>
    </row>
    <row r="33" spans="1:10" s="6" customFormat="1" ht="10.5" customHeight="1">
      <c r="A33"/>
      <c r="B33"/>
      <c r="C33"/>
      <c r="D33"/>
      <c r="E33"/>
      <c r="F33"/>
      <c r="G33"/>
      <c r="H33"/>
      <c r="I33"/>
      <c r="J33"/>
    </row>
    <row r="34" ht="13.5" customHeight="1"/>
    <row r="35" ht="13.5" customHeight="1"/>
    <row r="36" ht="13.5" customHeight="1"/>
    <row r="37" ht="13.5" customHeight="1"/>
    <row r="38" ht="13.5" customHeight="1"/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87"/>
  <sheetViews>
    <sheetView zoomScalePageLayoutView="0" workbookViewId="0" topLeftCell="A1">
      <selection activeCell="E5" sqref="E5"/>
    </sheetView>
  </sheetViews>
  <sheetFormatPr defaultColWidth="9.140625" defaultRowHeight="13.5" customHeight="1"/>
  <cols>
    <col min="1" max="1" width="35.7109375" style="1" customWidth="1"/>
    <col min="2" max="9" width="10.7109375" style="0" customWidth="1"/>
    <col min="10" max="10" width="12.8515625" style="0" customWidth="1"/>
  </cols>
  <sheetData>
    <row r="1" spans="2:10" ht="13.5" customHeight="1">
      <c r="B1" s="1"/>
      <c r="C1" s="1"/>
      <c r="D1" s="1"/>
      <c r="E1" s="22" t="s">
        <v>15</v>
      </c>
      <c r="F1" s="1"/>
      <c r="G1" s="1"/>
      <c r="H1" s="1"/>
      <c r="I1" s="1"/>
      <c r="J1" s="1"/>
    </row>
    <row r="2" spans="2:10" ht="13.5" customHeight="1">
      <c r="B2" s="1"/>
      <c r="C2" s="1"/>
      <c r="D2" s="1"/>
      <c r="E2" s="1"/>
      <c r="F2" s="1"/>
      <c r="G2" s="1"/>
      <c r="H2" s="1"/>
      <c r="I2" s="1"/>
      <c r="J2" s="1"/>
    </row>
    <row r="3" spans="2:10" ht="13.5" customHeight="1">
      <c r="B3" s="1"/>
      <c r="C3" s="1"/>
      <c r="D3" s="1"/>
      <c r="E3" s="22" t="s">
        <v>71</v>
      </c>
      <c r="F3" s="1"/>
      <c r="G3" s="1"/>
      <c r="H3" s="1"/>
      <c r="I3" s="1"/>
      <c r="J3" s="1"/>
    </row>
    <row r="4" spans="2:10" ht="13.5" customHeight="1">
      <c r="B4" s="1"/>
      <c r="C4" s="1"/>
      <c r="D4" s="1"/>
      <c r="E4" s="23" t="s">
        <v>80</v>
      </c>
      <c r="F4" s="1"/>
      <c r="G4" s="1"/>
      <c r="H4" s="1"/>
      <c r="I4" s="1"/>
      <c r="J4" s="1"/>
    </row>
    <row r="5" spans="2:10" ht="13.5" customHeight="1">
      <c r="B5" s="21"/>
      <c r="C5" s="21"/>
      <c r="D5" s="21"/>
      <c r="E5" s="21"/>
      <c r="F5" s="21"/>
      <c r="G5" s="21"/>
      <c r="H5" s="21"/>
      <c r="I5" s="1"/>
      <c r="J5" s="1"/>
    </row>
    <row r="6" spans="2:10" ht="13.5" customHeight="1" thickBot="1">
      <c r="B6" s="21"/>
      <c r="C6" s="21"/>
      <c r="D6" s="21"/>
      <c r="E6" s="21"/>
      <c r="F6" s="21"/>
      <c r="G6" s="21"/>
      <c r="H6" s="21"/>
      <c r="I6" s="1"/>
      <c r="J6" s="1"/>
    </row>
    <row r="7" spans="1:10" s="2" customFormat="1" ht="13.5" customHeight="1" thickBot="1">
      <c r="A7" s="10"/>
      <c r="B7" s="7" t="s">
        <v>26</v>
      </c>
      <c r="C7" s="29" t="s">
        <v>27</v>
      </c>
      <c r="D7" s="29" t="s">
        <v>28</v>
      </c>
      <c r="E7" s="29" t="s">
        <v>29</v>
      </c>
      <c r="F7" s="29" t="s">
        <v>30</v>
      </c>
      <c r="G7" s="29" t="s">
        <v>31</v>
      </c>
      <c r="H7" s="29" t="s">
        <v>32</v>
      </c>
      <c r="I7" s="29" t="s">
        <v>36</v>
      </c>
      <c r="J7" s="9" t="s">
        <v>2</v>
      </c>
    </row>
    <row r="8" spans="1:10" s="1" customFormat="1" ht="13.5" customHeight="1">
      <c r="A8" s="1" t="s">
        <v>1</v>
      </c>
      <c r="B8" s="72">
        <f>Appelli!B8</f>
        <v>20</v>
      </c>
      <c r="C8" s="78">
        <f>Appelli!C8</f>
        <v>18</v>
      </c>
      <c r="D8" s="78">
        <f>Appelli!D8</f>
        <v>2</v>
      </c>
      <c r="E8" s="78">
        <f>Appelli!E8</f>
        <v>0</v>
      </c>
      <c r="F8" s="78">
        <f>Appelli!F8</f>
        <v>0</v>
      </c>
      <c r="G8" s="78">
        <f>Appelli!G8</f>
        <v>0</v>
      </c>
      <c r="H8" s="78">
        <f>Appelli!H8</f>
        <v>0</v>
      </c>
      <c r="I8" s="78">
        <f>Appelli!I8</f>
        <v>0</v>
      </c>
      <c r="J8" s="33">
        <f>SUM(B8:I8)</f>
        <v>40</v>
      </c>
    </row>
    <row r="9" spans="1:10" s="1" customFormat="1" ht="13.5" customHeight="1">
      <c r="A9" s="1" t="s">
        <v>14</v>
      </c>
      <c r="B9" s="72">
        <f>Appelli!B12</f>
        <v>131</v>
      </c>
      <c r="C9" s="73">
        <f>Appelli!C12</f>
        <v>333</v>
      </c>
      <c r="D9" s="73">
        <f>Appelli!D12</f>
        <v>342</v>
      </c>
      <c r="E9" s="73">
        <f>Appelli!E12</f>
        <v>295</v>
      </c>
      <c r="F9" s="73">
        <f>Appelli!F12</f>
        <v>151</v>
      </c>
      <c r="G9" s="73">
        <f>Appelli!G12</f>
        <v>8</v>
      </c>
      <c r="H9" s="73">
        <f>Appelli!H12</f>
        <v>0</v>
      </c>
      <c r="I9" s="73">
        <f>Appelli!I12</f>
        <v>2</v>
      </c>
      <c r="J9" s="33">
        <f aca="true" t="shared" si="0" ref="J9:J25">SUM(B9:I9)</f>
        <v>1262</v>
      </c>
    </row>
    <row r="10" spans="1:10" s="1" customFormat="1" ht="13.5" customHeight="1">
      <c r="A10" s="1" t="s">
        <v>53</v>
      </c>
      <c r="B10" s="31">
        <f>Appelli!B19</f>
        <v>139</v>
      </c>
      <c r="C10" s="32">
        <f>Appelli!C19</f>
        <v>254</v>
      </c>
      <c r="D10" s="32">
        <f>Appelli!D19</f>
        <v>140</v>
      </c>
      <c r="E10" s="32">
        <f>Appelli!E19</f>
        <v>106</v>
      </c>
      <c r="F10" s="32">
        <f>Appelli!F19</f>
        <v>18</v>
      </c>
      <c r="G10" s="32">
        <f>Appelli!G19</f>
        <v>4</v>
      </c>
      <c r="H10" s="32">
        <f>Appelli!H19</f>
        <v>0</v>
      </c>
      <c r="I10" s="32">
        <f>Appelli!I19</f>
        <v>1</v>
      </c>
      <c r="J10" s="33">
        <f t="shared" si="0"/>
        <v>662</v>
      </c>
    </row>
    <row r="11" spans="1:10" s="1" customFormat="1" ht="13.5" customHeight="1">
      <c r="A11" s="1" t="s">
        <v>50</v>
      </c>
      <c r="B11" s="31">
        <f>Appelli!B23</f>
        <v>7</v>
      </c>
      <c r="C11" s="32">
        <f>Appelli!C23</f>
        <v>5</v>
      </c>
      <c r="D11" s="32">
        <f>Appelli!D23</f>
        <v>0</v>
      </c>
      <c r="E11" s="32">
        <f>Appelli!E23</f>
        <v>0</v>
      </c>
      <c r="F11" s="32">
        <f>Appelli!F23</f>
        <v>0</v>
      </c>
      <c r="G11" s="32">
        <f>Appelli!G23</f>
        <v>0</v>
      </c>
      <c r="H11" s="32">
        <f>Appelli!H23</f>
        <v>0</v>
      </c>
      <c r="I11" s="32">
        <f>Appelli!I23</f>
        <v>0</v>
      </c>
      <c r="J11" s="33">
        <f>SUM(B11:I11)</f>
        <v>12</v>
      </c>
    </row>
    <row r="12" spans="1:10" s="1" customFormat="1" ht="13.5" customHeight="1">
      <c r="A12" s="1" t="s">
        <v>12</v>
      </c>
      <c r="B12" s="31">
        <f>PA!B24</f>
        <v>492</v>
      </c>
      <c r="C12" s="32">
        <f>PA!C24</f>
        <v>800</v>
      </c>
      <c r="D12" s="32">
        <f>PA!D24</f>
        <v>536</v>
      </c>
      <c r="E12" s="32">
        <f>PA!E24</f>
        <v>450</v>
      </c>
      <c r="F12" s="32">
        <f>PA!F24</f>
        <v>336</v>
      </c>
      <c r="G12" s="32">
        <f>PA!G24</f>
        <v>457</v>
      </c>
      <c r="H12" s="32">
        <f>PA!H24</f>
        <v>451</v>
      </c>
      <c r="I12" s="32">
        <f>PA!I24</f>
        <v>372</v>
      </c>
      <c r="J12" s="33">
        <f t="shared" si="0"/>
        <v>3894</v>
      </c>
    </row>
    <row r="13" spans="1:10" s="1" customFormat="1" ht="13.5" customHeight="1">
      <c r="A13" s="1" t="s">
        <v>25</v>
      </c>
      <c r="B13" s="31">
        <f>PA!B30</f>
        <v>47</v>
      </c>
      <c r="C13" s="32">
        <f>PA!C30</f>
        <v>89</v>
      </c>
      <c r="D13" s="32">
        <f>PA!D30</f>
        <v>69</v>
      </c>
      <c r="E13" s="32">
        <f>PA!E30</f>
        <v>48</v>
      </c>
      <c r="F13" s="32">
        <f>PA!F30</f>
        <v>30</v>
      </c>
      <c r="G13" s="32">
        <f>PA!G30</f>
        <v>28</v>
      </c>
      <c r="H13" s="32">
        <f>PA!H30</f>
        <v>58</v>
      </c>
      <c r="I13" s="32">
        <f>PA!I30</f>
        <v>118</v>
      </c>
      <c r="J13" s="33">
        <f t="shared" si="0"/>
        <v>487</v>
      </c>
    </row>
    <row r="14" spans="1:10" s="1" customFormat="1" ht="13.5" customHeight="1">
      <c r="A14" s="1" t="s">
        <v>22</v>
      </c>
      <c r="B14" s="31">
        <f>PA!B54</f>
        <v>152</v>
      </c>
      <c r="C14" s="32">
        <f>PA!C54</f>
        <v>240</v>
      </c>
      <c r="D14" s="32">
        <f>PA!D54</f>
        <v>175</v>
      </c>
      <c r="E14" s="32">
        <f>PA!E54</f>
        <v>110</v>
      </c>
      <c r="F14" s="32">
        <f>PA!F54</f>
        <v>84</v>
      </c>
      <c r="G14" s="32">
        <f>PA!G54</f>
        <v>101</v>
      </c>
      <c r="H14" s="32">
        <f>PA!H54</f>
        <v>72</v>
      </c>
      <c r="I14" s="32">
        <f>PA!I54</f>
        <v>31</v>
      </c>
      <c r="J14" s="33">
        <f t="shared" si="0"/>
        <v>965</v>
      </c>
    </row>
    <row r="15" spans="1:10" s="1" customFormat="1" ht="13.5" customHeight="1">
      <c r="A15" s="1" t="s">
        <v>24</v>
      </c>
      <c r="B15" s="31">
        <f>PA!B60</f>
        <v>8</v>
      </c>
      <c r="C15" s="32">
        <f>PA!C60</f>
        <v>11</v>
      </c>
      <c r="D15" s="32">
        <f>PA!D60</f>
        <v>6</v>
      </c>
      <c r="E15" s="32">
        <f>PA!E60</f>
        <v>4</v>
      </c>
      <c r="F15" s="32">
        <f>PA!F60</f>
        <v>4</v>
      </c>
      <c r="G15" s="32">
        <f>PA!G60</f>
        <v>2</v>
      </c>
      <c r="H15" s="32">
        <f>PA!H60</f>
        <v>6</v>
      </c>
      <c r="I15" s="32">
        <f>PA!I60</f>
        <v>5</v>
      </c>
      <c r="J15" s="33">
        <f t="shared" si="0"/>
        <v>46</v>
      </c>
    </row>
    <row r="16" spans="1:10" s="1" customFormat="1" ht="13.5" customHeight="1">
      <c r="A16" s="1" t="s">
        <v>13</v>
      </c>
      <c r="B16" s="31">
        <f>'Mag-SCT'!B14</f>
        <v>133</v>
      </c>
      <c r="C16" s="32">
        <f>'Mag-SCT'!C14</f>
        <v>202</v>
      </c>
      <c r="D16" s="32">
        <f>'Mag-SCT'!D14</f>
        <v>138</v>
      </c>
      <c r="E16" s="32">
        <f>'Mag-SCT'!E14</f>
        <v>89</v>
      </c>
      <c r="F16" s="32">
        <f>'Mag-SCT'!F14</f>
        <v>82</v>
      </c>
      <c r="G16" s="32">
        <f>'Mag-SCT'!G14</f>
        <v>117</v>
      </c>
      <c r="H16" s="32">
        <f>'Mag-SCT'!H14</f>
        <v>103</v>
      </c>
      <c r="I16" s="32">
        <f>'Mag-SCT'!I14</f>
        <v>65</v>
      </c>
      <c r="J16" s="33">
        <f t="shared" si="0"/>
        <v>929</v>
      </c>
    </row>
    <row r="17" spans="1:10" s="1" customFormat="1" ht="13.5" customHeight="1">
      <c r="A17" s="1" t="s">
        <v>23</v>
      </c>
      <c r="B17" s="31">
        <f>'Mag-SCT'!B19</f>
        <v>25</v>
      </c>
      <c r="C17" s="32">
        <f>'Mag-SCT'!C19</f>
        <v>15</v>
      </c>
      <c r="D17" s="32">
        <f>'Mag-SCT'!D19</f>
        <v>15</v>
      </c>
      <c r="E17" s="32">
        <f>'Mag-SCT'!E19</f>
        <v>9</v>
      </c>
      <c r="F17" s="32">
        <f>'Mag-SCT'!F19</f>
        <v>3</v>
      </c>
      <c r="G17" s="32">
        <f>'Mag-SCT'!G19</f>
        <v>4</v>
      </c>
      <c r="H17" s="32">
        <f>'Mag-SCT'!H19</f>
        <v>6</v>
      </c>
      <c r="I17" s="32">
        <f>'Mag-SCT'!I19</f>
        <v>17</v>
      </c>
      <c r="J17" s="33">
        <f t="shared" si="0"/>
        <v>94</v>
      </c>
    </row>
    <row r="18" spans="1:10" s="1" customFormat="1" ht="13.5" customHeight="1">
      <c r="A18" s="1" t="s">
        <v>43</v>
      </c>
      <c r="B18" s="31">
        <f>Boards!B10</f>
        <v>46</v>
      </c>
      <c r="C18" s="32">
        <f>Boards!C10</f>
        <v>77</v>
      </c>
      <c r="D18" s="32">
        <f>Boards!D10</f>
        <v>62</v>
      </c>
      <c r="E18" s="32">
        <f>Boards!E10</f>
        <v>51</v>
      </c>
      <c r="F18" s="32">
        <f>Boards!F10</f>
        <v>42</v>
      </c>
      <c r="G18" s="32">
        <f>Boards!G10</f>
        <v>64</v>
      </c>
      <c r="H18" s="32">
        <f>Boards!H10</f>
        <v>45</v>
      </c>
      <c r="I18" s="32">
        <f>Boards!I10</f>
        <v>18</v>
      </c>
      <c r="J18" s="33">
        <f t="shared" si="0"/>
        <v>405</v>
      </c>
    </row>
    <row r="19" spans="1:10" s="1" customFormat="1" ht="13.5" customHeight="1">
      <c r="A19" s="1" t="s">
        <v>44</v>
      </c>
      <c r="B19" s="31">
        <f>Boards!B15</f>
        <v>2</v>
      </c>
      <c r="C19" s="32">
        <f>Boards!C15</f>
        <v>0</v>
      </c>
      <c r="D19" s="32">
        <f>Boards!D15</f>
        <v>2</v>
      </c>
      <c r="E19" s="32">
        <f>Boards!E15</f>
        <v>1</v>
      </c>
      <c r="F19" s="32">
        <f>Boards!F15</f>
        <v>0</v>
      </c>
      <c r="G19" s="32">
        <f>Boards!G15</f>
        <v>1</v>
      </c>
      <c r="H19" s="32">
        <f>Boards!H15</f>
        <v>1</v>
      </c>
      <c r="I19" s="32">
        <f>Boards!I15</f>
        <v>2</v>
      </c>
      <c r="J19" s="33">
        <f>SUM(B19:I19)</f>
        <v>9</v>
      </c>
    </row>
    <row r="20" spans="1:10" s="1" customFormat="1" ht="13.5" customHeight="1">
      <c r="A20" s="1" t="s">
        <v>51</v>
      </c>
      <c r="B20" s="31">
        <f>Boards!B23</f>
        <v>4</v>
      </c>
      <c r="C20" s="32">
        <f>Boards!C23</f>
        <v>5</v>
      </c>
      <c r="D20" s="32">
        <f>Boards!D23</f>
        <v>11</v>
      </c>
      <c r="E20" s="32">
        <f>Boards!E23</f>
        <v>10</v>
      </c>
      <c r="F20" s="32">
        <f>Boards!F23</f>
        <v>7</v>
      </c>
      <c r="G20" s="32">
        <f>Boards!G23</f>
        <v>3</v>
      </c>
      <c r="H20" s="32">
        <f>Boards!H23</f>
        <v>8</v>
      </c>
      <c r="I20" s="32">
        <f>Boards!I23</f>
        <v>6</v>
      </c>
      <c r="J20" s="33">
        <f t="shared" si="0"/>
        <v>54</v>
      </c>
    </row>
    <row r="21" spans="1:10" s="1" customFormat="1" ht="13.5" customHeight="1">
      <c r="A21" s="1" t="s">
        <v>52</v>
      </c>
      <c r="B21" s="31">
        <f>Boards!B25</f>
        <v>0</v>
      </c>
      <c r="C21" s="32">
        <f>Boards!C25</f>
        <v>2</v>
      </c>
      <c r="D21" s="32">
        <f>Boards!D25</f>
        <v>1</v>
      </c>
      <c r="E21" s="32">
        <f>Boards!E25</f>
        <v>1</v>
      </c>
      <c r="F21" s="32">
        <f>Boards!F25</f>
        <v>1</v>
      </c>
      <c r="G21" s="32">
        <f>Boards!G25</f>
        <v>4</v>
      </c>
      <c r="H21" s="32">
        <f>Boards!H25</f>
        <v>4</v>
      </c>
      <c r="I21" s="32">
        <f>Boards!I25</f>
        <v>2</v>
      </c>
      <c r="J21" s="33">
        <f t="shared" si="0"/>
        <v>15</v>
      </c>
    </row>
    <row r="22" spans="1:10" s="1" customFormat="1" ht="13.5" customHeight="1">
      <c r="A22" s="1" t="s">
        <v>48</v>
      </c>
      <c r="B22" s="31">
        <f>Boards!B33</f>
        <v>10</v>
      </c>
      <c r="C22" s="32">
        <f>Boards!C33</f>
        <v>14</v>
      </c>
      <c r="D22" s="32">
        <f>Boards!D33</f>
        <v>18</v>
      </c>
      <c r="E22" s="32">
        <f>Boards!E33</f>
        <v>22</v>
      </c>
      <c r="F22" s="32">
        <f>Boards!F33</f>
        <v>10</v>
      </c>
      <c r="G22" s="32">
        <f>Boards!G33</f>
        <v>11</v>
      </c>
      <c r="H22" s="32">
        <f>Boards!H33</f>
        <v>8</v>
      </c>
      <c r="I22" s="32">
        <f>Boards!I33</f>
        <v>36</v>
      </c>
      <c r="J22" s="33">
        <f t="shared" si="0"/>
        <v>129</v>
      </c>
    </row>
    <row r="23" spans="1:10" s="1" customFormat="1" ht="13.5" customHeight="1">
      <c r="A23" s="1" t="s">
        <v>60</v>
      </c>
      <c r="B23" s="31">
        <f>Tribunal!B11</f>
        <v>35</v>
      </c>
      <c r="C23" s="32">
        <f>Tribunal!C11</f>
        <v>64</v>
      </c>
      <c r="D23" s="32">
        <f>Tribunal!D11</f>
        <v>226</v>
      </c>
      <c r="E23" s="32">
        <f>Tribunal!E11</f>
        <v>144</v>
      </c>
      <c r="F23" s="32">
        <f>Tribunal!F11</f>
        <v>85</v>
      </c>
      <c r="G23" s="32">
        <f>Tribunal!G11</f>
        <v>53</v>
      </c>
      <c r="H23" s="32">
        <f>Tribunal!H11</f>
        <v>0</v>
      </c>
      <c r="I23" s="32">
        <f>Tribunal!I11</f>
        <v>0</v>
      </c>
      <c r="J23" s="33">
        <f t="shared" si="0"/>
        <v>607</v>
      </c>
    </row>
    <row r="24" spans="1:10" s="1" customFormat="1" ht="13.5" customHeight="1">
      <c r="A24" s="1" t="s">
        <v>61</v>
      </c>
      <c r="B24" s="31">
        <f>Tribunal!B14</f>
        <v>1</v>
      </c>
      <c r="C24" s="32">
        <f>Tribunal!C14</f>
        <v>0</v>
      </c>
      <c r="D24" s="32">
        <f>Tribunal!D14</f>
        <v>5</v>
      </c>
      <c r="E24" s="32">
        <f>Tribunal!E14</f>
        <v>0</v>
      </c>
      <c r="F24" s="32">
        <f>Tribunal!F14</f>
        <v>0</v>
      </c>
      <c r="G24" s="32">
        <f>Tribunal!G14</f>
        <v>0</v>
      </c>
      <c r="H24" s="32">
        <f>Tribunal!H14</f>
        <v>0</v>
      </c>
      <c r="I24" s="32">
        <f>Tribunal!I14</f>
        <v>0</v>
      </c>
      <c r="J24" s="33">
        <f t="shared" si="0"/>
        <v>6</v>
      </c>
    </row>
    <row r="25" spans="1:10" s="1" customFormat="1" ht="13.5" customHeight="1">
      <c r="A25" s="1" t="s">
        <v>46</v>
      </c>
      <c r="B25" s="31">
        <f>'Mag-SCT'!B31</f>
        <v>347</v>
      </c>
      <c r="C25" s="32">
        <f>'Mag-SCT'!C31</f>
        <v>205</v>
      </c>
      <c r="D25" s="32">
        <f>'Mag-SCT'!D31</f>
        <v>50</v>
      </c>
      <c r="E25" s="32">
        <f>'Mag-SCT'!E31</f>
        <v>27</v>
      </c>
      <c r="F25" s="32">
        <f>'Mag-SCT'!F31</f>
        <v>9</v>
      </c>
      <c r="G25" s="32">
        <f>'Mag-SCT'!G31</f>
        <v>17</v>
      </c>
      <c r="H25" s="32">
        <f>'Mag-SCT'!H31</f>
        <v>3</v>
      </c>
      <c r="I25" s="32">
        <f>'Mag-SCT'!I31</f>
        <v>0</v>
      </c>
      <c r="J25" s="33">
        <f t="shared" si="0"/>
        <v>658</v>
      </c>
    </row>
    <row r="26" spans="1:10" s="1" customFormat="1" ht="13.5" customHeight="1" thickBot="1">
      <c r="A26" s="1" t="s">
        <v>47</v>
      </c>
      <c r="B26" s="31">
        <f>'Mag-SCT'!B35</f>
        <v>24</v>
      </c>
      <c r="C26" s="32">
        <f>'Mag-SCT'!C35</f>
        <v>10</v>
      </c>
      <c r="D26" s="32">
        <f>'Mag-SCT'!D35</f>
        <v>3</v>
      </c>
      <c r="E26" s="32">
        <f>'Mag-SCT'!E35</f>
        <v>0</v>
      </c>
      <c r="F26" s="32">
        <f>'Mag-SCT'!F35</f>
        <v>0</v>
      </c>
      <c r="G26" s="32">
        <f>'Mag-SCT'!G35</f>
        <v>0</v>
      </c>
      <c r="H26" s="32">
        <f>'Mag-SCT'!H35</f>
        <v>0</v>
      </c>
      <c r="I26" s="32">
        <f>'Mag-SCT'!I35</f>
        <v>0</v>
      </c>
      <c r="J26" s="33">
        <f>SUM(B26:I26)</f>
        <v>37</v>
      </c>
    </row>
    <row r="27" spans="1:10" s="1" customFormat="1" ht="13.5" customHeight="1">
      <c r="A27" s="37" t="s">
        <v>16</v>
      </c>
      <c r="B27" s="38">
        <f aca="true" t="shared" si="1" ref="B27:J27">SUM(B8:B26)</f>
        <v>1623</v>
      </c>
      <c r="C27" s="38">
        <f t="shared" si="1"/>
        <v>2344</v>
      </c>
      <c r="D27" s="38">
        <f t="shared" si="1"/>
        <v>1801</v>
      </c>
      <c r="E27" s="38">
        <f t="shared" si="1"/>
        <v>1367</v>
      </c>
      <c r="F27" s="38">
        <f t="shared" si="1"/>
        <v>862</v>
      </c>
      <c r="G27" s="38">
        <f t="shared" si="1"/>
        <v>874</v>
      </c>
      <c r="H27" s="38">
        <f t="shared" si="1"/>
        <v>765</v>
      </c>
      <c r="I27" s="38">
        <f t="shared" si="1"/>
        <v>675</v>
      </c>
      <c r="J27" s="39">
        <f t="shared" si="1"/>
        <v>10311</v>
      </c>
    </row>
    <row r="28" spans="1:11" s="1" customFormat="1" ht="13.5" customHeight="1" thickBot="1">
      <c r="A28" s="40"/>
      <c r="B28" s="41">
        <f aca="true" t="shared" si="2" ref="B28:I28">B27/$J27</f>
        <v>0.15740471341286005</v>
      </c>
      <c r="C28" s="41">
        <f t="shared" si="2"/>
        <v>0.22733003588400738</v>
      </c>
      <c r="D28" s="41">
        <f t="shared" si="2"/>
        <v>0.17466783047231113</v>
      </c>
      <c r="E28" s="41">
        <f t="shared" si="2"/>
        <v>0.13257685966443603</v>
      </c>
      <c r="F28" s="41">
        <f t="shared" si="2"/>
        <v>0.08360003879352149</v>
      </c>
      <c r="G28" s="41">
        <f t="shared" si="2"/>
        <v>0.08476384443797885</v>
      </c>
      <c r="H28" s="41">
        <f t="shared" si="2"/>
        <v>0.0741926098341577</v>
      </c>
      <c r="I28" s="41">
        <f t="shared" si="2"/>
        <v>0.06546406750072738</v>
      </c>
      <c r="J28" s="42"/>
      <c r="K28" s="79"/>
    </row>
    <row r="29" spans="1:10" s="1" customFormat="1" ht="13.5" customHeight="1">
      <c r="A29" s="47"/>
      <c r="B29" s="48"/>
      <c r="C29" s="48"/>
      <c r="D29" s="48"/>
      <c r="E29" s="48"/>
      <c r="F29" s="48"/>
      <c r="G29" s="48"/>
      <c r="H29" s="48"/>
      <c r="I29" s="48"/>
      <c r="J29" s="47"/>
    </row>
    <row r="30" spans="2:10" ht="13.5" customHeight="1">
      <c r="B30" s="1"/>
      <c r="C30" s="1"/>
      <c r="D30" s="1"/>
      <c r="E30" s="22" t="s">
        <v>15</v>
      </c>
      <c r="F30" s="1"/>
      <c r="G30" s="1"/>
      <c r="H30" s="1"/>
      <c r="I30" s="1"/>
      <c r="J30" s="1"/>
    </row>
    <row r="31" spans="2:10" ht="13.5" customHeight="1">
      <c r="B31" s="1"/>
      <c r="C31" s="1"/>
      <c r="D31" s="1"/>
      <c r="E31" s="1"/>
      <c r="F31" s="1"/>
      <c r="G31" s="1"/>
      <c r="H31" s="1"/>
      <c r="I31" s="1"/>
      <c r="J31" s="1"/>
    </row>
    <row r="32" spans="2:10" ht="13.5" customHeight="1">
      <c r="B32" s="1"/>
      <c r="C32" s="1"/>
      <c r="D32" s="1"/>
      <c r="E32" s="22" t="s">
        <v>71</v>
      </c>
      <c r="F32" s="1"/>
      <c r="G32" s="1"/>
      <c r="H32" s="1"/>
      <c r="I32" s="1"/>
      <c r="J32" s="1"/>
    </row>
    <row r="33" spans="2:10" ht="13.5" customHeight="1">
      <c r="B33" s="1"/>
      <c r="C33" s="1"/>
      <c r="D33" s="1"/>
      <c r="E33" s="23" t="s">
        <v>80</v>
      </c>
      <c r="F33" s="1"/>
      <c r="G33" s="1"/>
      <c r="H33" s="1"/>
      <c r="I33" s="1"/>
      <c r="J33" s="1"/>
    </row>
    <row r="34" spans="2:10" ht="13.5" customHeight="1" thickBot="1">
      <c r="B34" s="21"/>
      <c r="C34" s="21"/>
      <c r="D34" s="21"/>
      <c r="E34" s="21"/>
      <c r="F34" s="21"/>
      <c r="G34" s="21"/>
      <c r="H34" s="21"/>
      <c r="I34" s="1"/>
      <c r="J34" s="1"/>
    </row>
    <row r="35" spans="1:10" s="2" customFormat="1" ht="13.5" customHeight="1">
      <c r="A35" s="10"/>
      <c r="B35" s="28" t="s">
        <v>26</v>
      </c>
      <c r="C35" s="29" t="s">
        <v>27</v>
      </c>
      <c r="D35" s="29" t="s">
        <v>28</v>
      </c>
      <c r="E35" s="29" t="s">
        <v>29</v>
      </c>
      <c r="F35" s="29" t="s">
        <v>30</v>
      </c>
      <c r="G35" s="29" t="s">
        <v>31</v>
      </c>
      <c r="H35" s="29" t="s">
        <v>32</v>
      </c>
      <c r="I35" s="30" t="s">
        <v>33</v>
      </c>
      <c r="J35"/>
    </row>
    <row r="36" spans="1:10" s="2" customFormat="1" ht="13.5" customHeight="1" thickBot="1">
      <c r="A36" s="20" t="s">
        <v>42</v>
      </c>
      <c r="B36" s="34">
        <v>0.45</v>
      </c>
      <c r="C36" s="35">
        <v>0.16</v>
      </c>
      <c r="D36" s="35">
        <v>0.09</v>
      </c>
      <c r="E36" s="35">
        <v>0.06</v>
      </c>
      <c r="F36" s="35">
        <f>AVERAGE(F37:F55)</f>
        <v>0.058955003072869515</v>
      </c>
      <c r="G36" s="35">
        <v>0.05</v>
      </c>
      <c r="H36" s="35">
        <f>AVERAGE(H37:H55)</f>
        <v>0.0693829159889724</v>
      </c>
      <c r="I36" s="36">
        <f>AVERAGE(I37:I55)</f>
        <v>0.08014454715213397</v>
      </c>
      <c r="J36" s="49"/>
    </row>
    <row r="37" spans="1:10" s="1" customFormat="1" ht="13.5" customHeight="1">
      <c r="A37" s="1" t="s">
        <v>1</v>
      </c>
      <c r="B37" s="50">
        <f aca="true" t="shared" si="3" ref="B37:G39">B8/$J8</f>
        <v>0.5</v>
      </c>
      <c r="C37" s="48">
        <f t="shared" si="3"/>
        <v>0.45</v>
      </c>
      <c r="D37" s="48">
        <f t="shared" si="3"/>
        <v>0.05</v>
      </c>
      <c r="E37" s="48">
        <f t="shared" si="3"/>
        <v>0</v>
      </c>
      <c r="F37" s="48">
        <f t="shared" si="3"/>
        <v>0</v>
      </c>
      <c r="G37" s="48">
        <f t="shared" si="3"/>
        <v>0</v>
      </c>
      <c r="H37" s="48">
        <f>H8/$J8</f>
        <v>0</v>
      </c>
      <c r="I37" s="51">
        <f>I8/$J8</f>
        <v>0</v>
      </c>
      <c r="J37" s="49"/>
    </row>
    <row r="38" spans="1:10" s="1" customFormat="1" ht="13.5" customHeight="1">
      <c r="A38" s="1" t="s">
        <v>14</v>
      </c>
      <c r="B38" s="50">
        <f t="shared" si="3"/>
        <v>0.10380348652931855</v>
      </c>
      <c r="C38" s="48">
        <f t="shared" si="3"/>
        <v>0.26386687797147385</v>
      </c>
      <c r="D38" s="48">
        <f t="shared" si="3"/>
        <v>0.27099841521394613</v>
      </c>
      <c r="E38" s="48">
        <f>E9/$J9</f>
        <v>0.23375594294770205</v>
      </c>
      <c r="F38" s="48">
        <f t="shared" si="3"/>
        <v>0.1196513470681458</v>
      </c>
      <c r="G38" s="48">
        <f t="shared" si="3"/>
        <v>0.006339144215530904</v>
      </c>
      <c r="H38" s="48">
        <f>H9/$J9</f>
        <v>0</v>
      </c>
      <c r="I38" s="51">
        <f>I9/$J9</f>
        <v>0.001584786053882726</v>
      </c>
      <c r="J38" s="49"/>
    </row>
    <row r="39" spans="1:10" s="1" customFormat="1" ht="13.5" customHeight="1">
      <c r="A39" s="1" t="s">
        <v>53</v>
      </c>
      <c r="B39" s="50">
        <f t="shared" si="3"/>
        <v>0.20996978851963746</v>
      </c>
      <c r="C39" s="48">
        <f>C10/$J10</f>
        <v>0.38368580060422963</v>
      </c>
      <c r="D39" s="48">
        <f aca="true" t="shared" si="4" ref="D39:I39">D10/$J10</f>
        <v>0.21148036253776434</v>
      </c>
      <c r="E39" s="48">
        <f>E10/$J10</f>
        <v>0.16012084592145015</v>
      </c>
      <c r="F39" s="48">
        <f t="shared" si="4"/>
        <v>0.027190332326283987</v>
      </c>
      <c r="G39" s="48">
        <f t="shared" si="4"/>
        <v>0.006042296072507553</v>
      </c>
      <c r="H39" s="48">
        <f t="shared" si="4"/>
        <v>0</v>
      </c>
      <c r="I39" s="51">
        <f t="shared" si="4"/>
        <v>0.0015105740181268882</v>
      </c>
      <c r="J39" s="49"/>
    </row>
    <row r="40" spans="1:10" s="1" customFormat="1" ht="13.5" customHeight="1">
      <c r="A40" s="1" t="s">
        <v>50</v>
      </c>
      <c r="B40" s="50">
        <f>B11/$J11</f>
        <v>0.5833333333333334</v>
      </c>
      <c r="C40" s="48">
        <f>C11/$J11</f>
        <v>0.4166666666666667</v>
      </c>
      <c r="D40" s="48">
        <f aca="true" t="shared" si="5" ref="D40:I41">D11/$J11</f>
        <v>0</v>
      </c>
      <c r="E40" s="48">
        <f t="shared" si="5"/>
        <v>0</v>
      </c>
      <c r="F40" s="48">
        <f t="shared" si="5"/>
        <v>0</v>
      </c>
      <c r="G40" s="48">
        <f t="shared" si="5"/>
        <v>0</v>
      </c>
      <c r="H40" s="48">
        <f t="shared" si="5"/>
        <v>0</v>
      </c>
      <c r="I40" s="51">
        <f t="shared" si="5"/>
        <v>0</v>
      </c>
      <c r="J40" s="49"/>
    </row>
    <row r="41" spans="1:10" s="1" customFormat="1" ht="13.5" customHeight="1">
      <c r="A41" s="1" t="s">
        <v>12</v>
      </c>
      <c r="B41" s="50">
        <f>B12/$J12</f>
        <v>0.1263482280431433</v>
      </c>
      <c r="C41" s="48">
        <f>C12/$J12</f>
        <v>0.2054442732408834</v>
      </c>
      <c r="D41" s="48">
        <f t="shared" si="5"/>
        <v>0.1376476630713919</v>
      </c>
      <c r="E41" s="48">
        <f>E12/$J12</f>
        <v>0.11556240369799692</v>
      </c>
      <c r="F41" s="48">
        <f t="shared" si="5"/>
        <v>0.08628659476117104</v>
      </c>
      <c r="G41" s="48">
        <f t="shared" si="5"/>
        <v>0.11736004108885464</v>
      </c>
      <c r="H41" s="48">
        <f t="shared" si="5"/>
        <v>0.11581920903954802</v>
      </c>
      <c r="I41" s="51">
        <f t="shared" si="5"/>
        <v>0.09553158705701079</v>
      </c>
      <c r="J41" s="49"/>
    </row>
    <row r="42" spans="1:10" s="1" customFormat="1" ht="13.5" customHeight="1">
      <c r="A42" s="1" t="s">
        <v>25</v>
      </c>
      <c r="B42" s="50">
        <f aca="true" t="shared" si="6" ref="B42:I43">B13/$J13</f>
        <v>0.09650924024640657</v>
      </c>
      <c r="C42" s="48">
        <f>C13/$J13</f>
        <v>0.18275154004106775</v>
      </c>
      <c r="D42" s="48">
        <f t="shared" si="6"/>
        <v>0.14168377823408623</v>
      </c>
      <c r="E42" s="48">
        <f t="shared" si="6"/>
        <v>0.09856262833675565</v>
      </c>
      <c r="F42" s="48">
        <f>F13/$J13</f>
        <v>0.061601642710472276</v>
      </c>
      <c r="G42" s="48">
        <f t="shared" si="6"/>
        <v>0.057494866529774126</v>
      </c>
      <c r="H42" s="48">
        <f t="shared" si="6"/>
        <v>0.11909650924024641</v>
      </c>
      <c r="I42" s="51">
        <f t="shared" si="6"/>
        <v>0.24229979466119098</v>
      </c>
      <c r="J42" s="49"/>
    </row>
    <row r="43" spans="1:10" s="1" customFormat="1" ht="13.5" customHeight="1">
      <c r="A43" s="1" t="s">
        <v>22</v>
      </c>
      <c r="B43" s="50">
        <f t="shared" si="6"/>
        <v>0.15751295336787566</v>
      </c>
      <c r="C43" s="48">
        <f t="shared" si="6"/>
        <v>0.24870466321243523</v>
      </c>
      <c r="D43" s="48">
        <f t="shared" si="6"/>
        <v>0.18134715025906736</v>
      </c>
      <c r="E43" s="48">
        <f>E14/$J14</f>
        <v>0.11398963730569948</v>
      </c>
      <c r="F43" s="48">
        <f>F14/$J14</f>
        <v>0.08704663212435233</v>
      </c>
      <c r="G43" s="48">
        <f aca="true" t="shared" si="7" ref="G43:I44">G14/$J14</f>
        <v>0.10466321243523316</v>
      </c>
      <c r="H43" s="48">
        <f t="shared" si="7"/>
        <v>0.07461139896373056</v>
      </c>
      <c r="I43" s="51">
        <f t="shared" si="7"/>
        <v>0.03212435233160622</v>
      </c>
      <c r="J43" s="49"/>
    </row>
    <row r="44" spans="1:10" s="1" customFormat="1" ht="13.5" customHeight="1">
      <c r="A44" s="1" t="s">
        <v>24</v>
      </c>
      <c r="B44" s="50">
        <f>B15/$J15</f>
        <v>0.17391304347826086</v>
      </c>
      <c r="C44" s="48">
        <f>C15/$J15</f>
        <v>0.2391304347826087</v>
      </c>
      <c r="D44" s="48">
        <f>D15/$J15</f>
        <v>0.13043478260869565</v>
      </c>
      <c r="E44" s="48">
        <f>E15/$J15</f>
        <v>0.08695652173913043</v>
      </c>
      <c r="F44" s="48">
        <f>F15/$J15</f>
        <v>0.08695652173913043</v>
      </c>
      <c r="G44" s="48">
        <f t="shared" si="7"/>
        <v>0.043478260869565216</v>
      </c>
      <c r="H44" s="48">
        <f t="shared" si="7"/>
        <v>0.13043478260869565</v>
      </c>
      <c r="I44" s="51">
        <f t="shared" si="7"/>
        <v>0.10869565217391304</v>
      </c>
      <c r="J44" s="49"/>
    </row>
    <row r="45" spans="1:10" s="1" customFormat="1" ht="13.5" customHeight="1">
      <c r="A45" s="1" t="s">
        <v>13</v>
      </c>
      <c r="B45" s="50">
        <f aca="true" t="shared" si="8" ref="B45:I46">B16/$J16</f>
        <v>0.14316469321851452</v>
      </c>
      <c r="C45" s="48">
        <f t="shared" si="8"/>
        <v>0.21743810548977396</v>
      </c>
      <c r="D45" s="48">
        <f>D16/$J16</f>
        <v>0.14854682454251883</v>
      </c>
      <c r="E45" s="48">
        <f t="shared" si="8"/>
        <v>0.09580193756727665</v>
      </c>
      <c r="F45" s="48">
        <f t="shared" si="8"/>
        <v>0.08826695371367062</v>
      </c>
      <c r="G45" s="48">
        <f t="shared" si="8"/>
        <v>0.12594187298170076</v>
      </c>
      <c r="H45" s="48">
        <f t="shared" si="8"/>
        <v>0.1108719052744887</v>
      </c>
      <c r="I45" s="51">
        <f t="shared" si="8"/>
        <v>0.06996770721205597</v>
      </c>
      <c r="J45" s="49"/>
    </row>
    <row r="46" spans="1:10" s="1" customFormat="1" ht="13.5" customHeight="1">
      <c r="A46" s="1" t="s">
        <v>23</v>
      </c>
      <c r="B46" s="50">
        <f>B17/$J17</f>
        <v>0.26595744680851063</v>
      </c>
      <c r="C46" s="48">
        <f>C17/$J17</f>
        <v>0.1595744680851064</v>
      </c>
      <c r="D46" s="48">
        <f>D17/$J17</f>
        <v>0.1595744680851064</v>
      </c>
      <c r="E46" s="48">
        <f>E17/$J17</f>
        <v>0.09574468085106383</v>
      </c>
      <c r="F46" s="48">
        <f t="shared" si="8"/>
        <v>0.031914893617021274</v>
      </c>
      <c r="G46" s="48">
        <f>G17/$J17</f>
        <v>0.0425531914893617</v>
      </c>
      <c r="H46" s="48">
        <f>H17/$J17</f>
        <v>0.06382978723404255</v>
      </c>
      <c r="I46" s="51">
        <f>I17/$J17</f>
        <v>0.18085106382978725</v>
      </c>
      <c r="J46" s="49"/>
    </row>
    <row r="47" spans="1:10" s="1" customFormat="1" ht="13.5" customHeight="1">
      <c r="A47" s="1" t="s">
        <v>43</v>
      </c>
      <c r="B47" s="50">
        <f aca="true" t="shared" si="9" ref="B47:I47">B18/$J18</f>
        <v>0.11358024691358025</v>
      </c>
      <c r="C47" s="48">
        <f t="shared" si="9"/>
        <v>0.19012345679012346</v>
      </c>
      <c r="D47" s="48">
        <f t="shared" si="9"/>
        <v>0.15308641975308643</v>
      </c>
      <c r="E47" s="48">
        <f t="shared" si="9"/>
        <v>0.1259259259259259</v>
      </c>
      <c r="F47" s="48">
        <f t="shared" si="9"/>
        <v>0.1037037037037037</v>
      </c>
      <c r="G47" s="48">
        <f t="shared" si="9"/>
        <v>0.1580246913580247</v>
      </c>
      <c r="H47" s="48">
        <f>H18/$J18</f>
        <v>0.1111111111111111</v>
      </c>
      <c r="I47" s="51">
        <f t="shared" si="9"/>
        <v>0.044444444444444446</v>
      </c>
      <c r="J47" s="49"/>
    </row>
    <row r="48" spans="1:10" s="1" customFormat="1" ht="13.5" customHeight="1">
      <c r="A48" s="1" t="s">
        <v>44</v>
      </c>
      <c r="B48" s="50">
        <f aca="true" t="shared" si="10" ref="B48:I49">B19/$J19</f>
        <v>0.2222222222222222</v>
      </c>
      <c r="C48" s="48">
        <f t="shared" si="10"/>
        <v>0</v>
      </c>
      <c r="D48" s="48">
        <f t="shared" si="10"/>
        <v>0.2222222222222222</v>
      </c>
      <c r="E48" s="48">
        <f t="shared" si="10"/>
        <v>0.1111111111111111</v>
      </c>
      <c r="F48" s="48">
        <f t="shared" si="10"/>
        <v>0</v>
      </c>
      <c r="G48" s="48">
        <f t="shared" si="10"/>
        <v>0.1111111111111111</v>
      </c>
      <c r="H48" s="48">
        <f t="shared" si="10"/>
        <v>0.1111111111111111</v>
      </c>
      <c r="I48" s="51">
        <f t="shared" si="10"/>
        <v>0.2222222222222222</v>
      </c>
      <c r="J48" s="49"/>
    </row>
    <row r="49" spans="1:10" s="1" customFormat="1" ht="13.5" customHeight="1">
      <c r="A49" s="1" t="s">
        <v>51</v>
      </c>
      <c r="B49" s="50">
        <f aca="true" t="shared" si="11" ref="B49:I50">B20/$J20</f>
        <v>0.07407407407407407</v>
      </c>
      <c r="C49" s="48">
        <f t="shared" si="11"/>
        <v>0.09259259259259259</v>
      </c>
      <c r="D49" s="48">
        <f t="shared" si="11"/>
        <v>0.2037037037037037</v>
      </c>
      <c r="E49" s="48">
        <f t="shared" si="11"/>
        <v>0.18518518518518517</v>
      </c>
      <c r="F49" s="48">
        <f t="shared" si="11"/>
        <v>0.12962962962962962</v>
      </c>
      <c r="G49" s="48">
        <f t="shared" si="10"/>
        <v>0.05555555555555555</v>
      </c>
      <c r="H49" s="48">
        <f t="shared" si="11"/>
        <v>0.14814814814814814</v>
      </c>
      <c r="I49" s="51">
        <f t="shared" si="10"/>
        <v>0.1111111111111111</v>
      </c>
      <c r="J49" s="49"/>
    </row>
    <row r="50" spans="1:10" s="1" customFormat="1" ht="13.5" customHeight="1">
      <c r="A50" s="1" t="s">
        <v>52</v>
      </c>
      <c r="B50" s="50">
        <f t="shared" si="11"/>
        <v>0</v>
      </c>
      <c r="C50" s="48">
        <f t="shared" si="11"/>
        <v>0.13333333333333333</v>
      </c>
      <c r="D50" s="48">
        <f>D21/$J21</f>
        <v>0.06666666666666667</v>
      </c>
      <c r="E50" s="48">
        <f t="shared" si="11"/>
        <v>0.06666666666666667</v>
      </c>
      <c r="F50" s="48">
        <f t="shared" si="11"/>
        <v>0.06666666666666667</v>
      </c>
      <c r="G50" s="48">
        <f t="shared" si="11"/>
        <v>0.26666666666666666</v>
      </c>
      <c r="H50" s="48">
        <f t="shared" si="11"/>
        <v>0.26666666666666666</v>
      </c>
      <c r="I50" s="51">
        <f t="shared" si="11"/>
        <v>0.13333333333333333</v>
      </c>
      <c r="J50" s="49"/>
    </row>
    <row r="51" spans="1:10" s="1" customFormat="1" ht="13.5" customHeight="1">
      <c r="A51" s="1" t="s">
        <v>48</v>
      </c>
      <c r="B51" s="50">
        <f aca="true" t="shared" si="12" ref="B51:I53">B22/$J22</f>
        <v>0.07751937984496124</v>
      </c>
      <c r="C51" s="48">
        <f t="shared" si="12"/>
        <v>0.10852713178294573</v>
      </c>
      <c r="D51" s="48">
        <f t="shared" si="12"/>
        <v>0.13953488372093023</v>
      </c>
      <c r="E51" s="48">
        <f t="shared" si="12"/>
        <v>0.17054263565891473</v>
      </c>
      <c r="F51" s="48">
        <f t="shared" si="12"/>
        <v>0.07751937984496124</v>
      </c>
      <c r="G51" s="48">
        <f t="shared" si="12"/>
        <v>0.08527131782945736</v>
      </c>
      <c r="H51" s="48">
        <f t="shared" si="12"/>
        <v>0.06201550387596899</v>
      </c>
      <c r="I51" s="51">
        <f t="shared" si="12"/>
        <v>0.27906976744186046</v>
      </c>
      <c r="J51" s="49"/>
    </row>
    <row r="52" spans="1:10" s="1" customFormat="1" ht="13.5" customHeight="1">
      <c r="A52" s="1" t="s">
        <v>60</v>
      </c>
      <c r="B52" s="50">
        <f t="shared" si="12"/>
        <v>0.057660626029654036</v>
      </c>
      <c r="C52" s="48">
        <f t="shared" si="12"/>
        <v>0.10543657331136738</v>
      </c>
      <c r="D52" s="48">
        <f t="shared" si="12"/>
        <v>0.3723228995057661</v>
      </c>
      <c r="E52" s="48">
        <f t="shared" si="12"/>
        <v>0.2372322899505766</v>
      </c>
      <c r="F52" s="48">
        <f>F23/$J23</f>
        <v>0.1400329489291598</v>
      </c>
      <c r="G52" s="48">
        <f>G23/$J23</f>
        <v>0.08731466227347612</v>
      </c>
      <c r="H52" s="48">
        <f>H23/$J23</f>
        <v>0</v>
      </c>
      <c r="I52" s="51">
        <f>I23/$J23</f>
        <v>0</v>
      </c>
      <c r="J52" s="49"/>
    </row>
    <row r="53" spans="1:10" s="1" customFormat="1" ht="13.5" customHeight="1">
      <c r="A53" s="1" t="s">
        <v>61</v>
      </c>
      <c r="B53" s="50">
        <f t="shared" si="12"/>
        <v>0.16666666666666666</v>
      </c>
      <c r="C53" s="48">
        <f t="shared" si="12"/>
        <v>0</v>
      </c>
      <c r="D53" s="48">
        <f aca="true" t="shared" si="13" ref="D53:I54">D24/$J24</f>
        <v>0.8333333333333334</v>
      </c>
      <c r="E53" s="48">
        <f t="shared" si="13"/>
        <v>0</v>
      </c>
      <c r="F53" s="48">
        <f t="shared" si="13"/>
        <v>0</v>
      </c>
      <c r="G53" s="48">
        <f t="shared" si="13"/>
        <v>0</v>
      </c>
      <c r="H53" s="48">
        <f t="shared" si="13"/>
        <v>0</v>
      </c>
      <c r="I53" s="51">
        <f t="shared" si="13"/>
        <v>0</v>
      </c>
      <c r="J53" s="49"/>
    </row>
    <row r="54" spans="1:10" s="1" customFormat="1" ht="13.5" customHeight="1">
      <c r="A54" s="74" t="s">
        <v>46</v>
      </c>
      <c r="B54" s="50">
        <f aca="true" t="shared" si="14" ref="B54:I55">B25/$J25</f>
        <v>0.5273556231003039</v>
      </c>
      <c r="C54" s="48">
        <f t="shared" si="14"/>
        <v>0.31155015197568386</v>
      </c>
      <c r="D54" s="48">
        <f t="shared" si="14"/>
        <v>0.07598784194528875</v>
      </c>
      <c r="E54" s="48">
        <f t="shared" si="14"/>
        <v>0.041033434650455926</v>
      </c>
      <c r="F54" s="48">
        <f t="shared" si="13"/>
        <v>0.013677811550151976</v>
      </c>
      <c r="G54" s="48">
        <f t="shared" si="14"/>
        <v>0.025835866261398176</v>
      </c>
      <c r="H54" s="48">
        <f t="shared" si="14"/>
        <v>0.004559270516717325</v>
      </c>
      <c r="I54" s="51">
        <f t="shared" si="14"/>
        <v>0</v>
      </c>
      <c r="J54" s="49"/>
    </row>
    <row r="55" spans="1:10" s="1" customFormat="1" ht="13.5" customHeight="1">
      <c r="A55" s="75" t="s">
        <v>47</v>
      </c>
      <c r="B55" s="52">
        <f aca="true" t="shared" si="15" ref="B55:I55">B26/$J26</f>
        <v>0.6486486486486487</v>
      </c>
      <c r="C55" s="53">
        <f t="shared" si="14"/>
        <v>0.2702702702702703</v>
      </c>
      <c r="D55" s="53">
        <f t="shared" si="15"/>
        <v>0.08108108108108109</v>
      </c>
      <c r="E55" s="53">
        <f t="shared" si="15"/>
        <v>0</v>
      </c>
      <c r="F55" s="53">
        <f t="shared" si="15"/>
        <v>0</v>
      </c>
      <c r="G55" s="53">
        <f t="shared" si="15"/>
        <v>0</v>
      </c>
      <c r="H55" s="53">
        <f t="shared" si="15"/>
        <v>0</v>
      </c>
      <c r="I55" s="54">
        <f t="shared" si="15"/>
        <v>0</v>
      </c>
      <c r="J55" s="49"/>
    </row>
    <row r="56" s="1" customFormat="1" ht="13.5" customHeight="1">
      <c r="B56" s="79"/>
    </row>
    <row r="57" spans="1:10" s="1" customFormat="1" ht="13.5" customHeight="1">
      <c r="A57" s="175" t="s">
        <v>41</v>
      </c>
      <c r="B57" s="175"/>
      <c r="C57" s="175"/>
      <c r="D57" s="175"/>
      <c r="E57" s="175"/>
      <c r="F57" s="175"/>
      <c r="G57" s="175"/>
      <c r="H57" s="175"/>
      <c r="I57" s="175"/>
      <c r="J57" s="175"/>
    </row>
    <row r="58" spans="1:10" s="1" customFormat="1" ht="13.5" customHeight="1">
      <c r="A58" s="175"/>
      <c r="B58" s="175"/>
      <c r="C58" s="175"/>
      <c r="D58" s="175"/>
      <c r="E58" s="175"/>
      <c r="F58" s="175"/>
      <c r="G58" s="175"/>
      <c r="H58" s="175"/>
      <c r="I58" s="175"/>
      <c r="J58" s="175"/>
    </row>
    <row r="59" spans="1:10" s="1" customFormat="1" ht="13.5" customHeight="1">
      <c r="A59" s="175"/>
      <c r="B59" s="175"/>
      <c r="C59" s="175"/>
      <c r="D59" s="175"/>
      <c r="E59" s="175"/>
      <c r="F59" s="175"/>
      <c r="G59" s="175"/>
      <c r="H59" s="175"/>
      <c r="I59" s="175"/>
      <c r="J59" s="175"/>
    </row>
    <row r="60" spans="1:10" s="1" customFormat="1" ht="13.5" customHeight="1">
      <c r="A60" s="55" t="s">
        <v>40</v>
      </c>
      <c r="B60" s="55"/>
      <c r="C60" s="55"/>
      <c r="D60" s="55"/>
      <c r="E60" s="55"/>
      <c r="F60" s="55"/>
      <c r="G60" s="55"/>
      <c r="H60" s="55"/>
      <c r="I60" s="55"/>
      <c r="J60" s="55"/>
    </row>
    <row r="61" spans="2:10" ht="13.5" customHeight="1">
      <c r="B61" s="1"/>
      <c r="C61" s="1"/>
      <c r="D61" s="22" t="s">
        <v>15</v>
      </c>
      <c r="F61" s="1"/>
      <c r="G61" s="1"/>
      <c r="H61" s="1"/>
      <c r="I61" s="1"/>
      <c r="J61" s="1"/>
    </row>
    <row r="62" spans="2:10" ht="13.5" customHeight="1">
      <c r="B62" s="1"/>
      <c r="C62" s="1"/>
      <c r="D62" s="1"/>
      <c r="F62" s="1"/>
      <c r="G62" s="1"/>
      <c r="H62" s="1"/>
      <c r="I62" s="1"/>
      <c r="J62" s="1"/>
    </row>
    <row r="63" spans="2:10" ht="13.5" customHeight="1">
      <c r="B63" s="1"/>
      <c r="C63" s="1"/>
      <c r="D63" s="22" t="s">
        <v>71</v>
      </c>
      <c r="F63" s="1"/>
      <c r="G63" s="1"/>
      <c r="H63" s="1"/>
      <c r="I63" s="1"/>
      <c r="J63" s="1"/>
    </row>
    <row r="64" spans="2:10" ht="13.5" customHeight="1">
      <c r="B64" s="1"/>
      <c r="C64" s="1"/>
      <c r="D64" s="23" t="s">
        <v>80</v>
      </c>
      <c r="F64" s="1"/>
      <c r="G64" s="1"/>
      <c r="H64" s="1"/>
      <c r="I64" s="1"/>
      <c r="J64" s="1"/>
    </row>
    <row r="65" spans="2:10" ht="13.5" customHeight="1" thickBot="1">
      <c r="B65" s="21"/>
      <c r="C65" s="21"/>
      <c r="D65" s="21"/>
      <c r="E65" s="21"/>
      <c r="F65" s="21"/>
      <c r="G65" s="21"/>
      <c r="H65" s="21"/>
      <c r="I65" s="1"/>
      <c r="J65" s="1"/>
    </row>
    <row r="66" spans="1:7" s="2" customFormat="1" ht="13.5" customHeight="1" thickBot="1">
      <c r="A66" s="10"/>
      <c r="B66" s="7" t="s">
        <v>26</v>
      </c>
      <c r="C66" s="8" t="s">
        <v>37</v>
      </c>
      <c r="D66" s="8" t="s">
        <v>38</v>
      </c>
      <c r="E66" s="8" t="s">
        <v>39</v>
      </c>
      <c r="F66" s="8" t="s">
        <v>33</v>
      </c>
      <c r="G66" s="9" t="s">
        <v>2</v>
      </c>
    </row>
    <row r="67" spans="1:7" s="1" customFormat="1" ht="13.5" customHeight="1">
      <c r="A67" s="1" t="s">
        <v>1</v>
      </c>
      <c r="B67" s="31">
        <f aca="true" t="shared" si="16" ref="B67:B83">B8</f>
        <v>20</v>
      </c>
      <c r="C67" s="32">
        <f aca="true" t="shared" si="17" ref="C67:C83">SUM(C8:D8)</f>
        <v>20</v>
      </c>
      <c r="D67" s="32">
        <f aca="true" t="shared" si="18" ref="D67:D83">SUM(E8:F8)</f>
        <v>0</v>
      </c>
      <c r="E67" s="32">
        <f aca="true" t="shared" si="19" ref="E67:E83">SUM(G8:H8)</f>
        <v>0</v>
      </c>
      <c r="F67" s="32">
        <f aca="true" t="shared" si="20" ref="F67:F83">I8</f>
        <v>0</v>
      </c>
      <c r="G67" s="33">
        <f>SUM(B67:F67)</f>
        <v>40</v>
      </c>
    </row>
    <row r="68" spans="1:7" s="1" customFormat="1" ht="13.5" customHeight="1">
      <c r="A68" s="1" t="s">
        <v>14</v>
      </c>
      <c r="B68" s="31">
        <f t="shared" si="16"/>
        <v>131</v>
      </c>
      <c r="C68" s="32">
        <f t="shared" si="17"/>
        <v>675</v>
      </c>
      <c r="D68" s="32">
        <f t="shared" si="18"/>
        <v>446</v>
      </c>
      <c r="E68" s="32">
        <f t="shared" si="19"/>
        <v>8</v>
      </c>
      <c r="F68" s="32">
        <f t="shared" si="20"/>
        <v>2</v>
      </c>
      <c r="G68" s="33">
        <f aca="true" t="shared" si="21" ref="G68:G84">SUM(B68:F68)</f>
        <v>1262</v>
      </c>
    </row>
    <row r="69" spans="1:7" s="1" customFormat="1" ht="13.5" customHeight="1">
      <c r="A69" s="1" t="s">
        <v>53</v>
      </c>
      <c r="B69" s="31">
        <f t="shared" si="16"/>
        <v>139</v>
      </c>
      <c r="C69" s="32">
        <f t="shared" si="17"/>
        <v>394</v>
      </c>
      <c r="D69" s="32">
        <f t="shared" si="18"/>
        <v>124</v>
      </c>
      <c r="E69" s="32">
        <f t="shared" si="19"/>
        <v>4</v>
      </c>
      <c r="F69" s="32">
        <f t="shared" si="20"/>
        <v>1</v>
      </c>
      <c r="G69" s="33">
        <f t="shared" si="21"/>
        <v>662</v>
      </c>
    </row>
    <row r="70" spans="1:7" s="1" customFormat="1" ht="13.5" customHeight="1">
      <c r="A70" s="1" t="s">
        <v>50</v>
      </c>
      <c r="B70" s="31">
        <f t="shared" si="16"/>
        <v>7</v>
      </c>
      <c r="C70" s="32">
        <f t="shared" si="17"/>
        <v>5</v>
      </c>
      <c r="D70" s="32">
        <f t="shared" si="18"/>
        <v>0</v>
      </c>
      <c r="E70" s="32">
        <f t="shared" si="19"/>
        <v>0</v>
      </c>
      <c r="F70" s="32">
        <f t="shared" si="20"/>
        <v>0</v>
      </c>
      <c r="G70" s="33">
        <f>SUM(B70:F70)</f>
        <v>12</v>
      </c>
    </row>
    <row r="71" spans="1:7" s="1" customFormat="1" ht="13.5" customHeight="1">
      <c r="A71" s="1" t="s">
        <v>12</v>
      </c>
      <c r="B71" s="31">
        <f t="shared" si="16"/>
        <v>492</v>
      </c>
      <c r="C71" s="32">
        <f t="shared" si="17"/>
        <v>1336</v>
      </c>
      <c r="D71" s="32">
        <f t="shared" si="18"/>
        <v>786</v>
      </c>
      <c r="E71" s="32">
        <f t="shared" si="19"/>
        <v>908</v>
      </c>
      <c r="F71" s="32">
        <f t="shared" si="20"/>
        <v>372</v>
      </c>
      <c r="G71" s="33">
        <f t="shared" si="21"/>
        <v>3894</v>
      </c>
    </row>
    <row r="72" spans="1:7" s="1" customFormat="1" ht="13.5" customHeight="1">
      <c r="A72" s="1" t="s">
        <v>25</v>
      </c>
      <c r="B72" s="31">
        <f t="shared" si="16"/>
        <v>47</v>
      </c>
      <c r="C72" s="32">
        <f t="shared" si="17"/>
        <v>158</v>
      </c>
      <c r="D72" s="32">
        <f t="shared" si="18"/>
        <v>78</v>
      </c>
      <c r="E72" s="32">
        <f t="shared" si="19"/>
        <v>86</v>
      </c>
      <c r="F72" s="32">
        <f t="shared" si="20"/>
        <v>118</v>
      </c>
      <c r="G72" s="33">
        <f t="shared" si="21"/>
        <v>487</v>
      </c>
    </row>
    <row r="73" spans="1:7" s="1" customFormat="1" ht="13.5" customHeight="1">
      <c r="A73" s="1" t="s">
        <v>22</v>
      </c>
      <c r="B73" s="31">
        <f t="shared" si="16"/>
        <v>152</v>
      </c>
      <c r="C73" s="32">
        <f t="shared" si="17"/>
        <v>415</v>
      </c>
      <c r="D73" s="32">
        <f t="shared" si="18"/>
        <v>194</v>
      </c>
      <c r="E73" s="32">
        <f t="shared" si="19"/>
        <v>173</v>
      </c>
      <c r="F73" s="32">
        <f t="shared" si="20"/>
        <v>31</v>
      </c>
      <c r="G73" s="33">
        <f t="shared" si="21"/>
        <v>965</v>
      </c>
    </row>
    <row r="74" spans="1:7" s="1" customFormat="1" ht="13.5" customHeight="1">
      <c r="A74" s="1" t="s">
        <v>24</v>
      </c>
      <c r="B74" s="31">
        <f t="shared" si="16"/>
        <v>8</v>
      </c>
      <c r="C74" s="32">
        <f t="shared" si="17"/>
        <v>17</v>
      </c>
      <c r="D74" s="32">
        <f t="shared" si="18"/>
        <v>8</v>
      </c>
      <c r="E74" s="32">
        <f t="shared" si="19"/>
        <v>8</v>
      </c>
      <c r="F74" s="32">
        <f t="shared" si="20"/>
        <v>5</v>
      </c>
      <c r="G74" s="33">
        <f t="shared" si="21"/>
        <v>46</v>
      </c>
    </row>
    <row r="75" spans="1:7" s="1" customFormat="1" ht="13.5" customHeight="1">
      <c r="A75" s="1" t="s">
        <v>13</v>
      </c>
      <c r="B75" s="31">
        <f t="shared" si="16"/>
        <v>133</v>
      </c>
      <c r="C75" s="32">
        <f t="shared" si="17"/>
        <v>340</v>
      </c>
      <c r="D75" s="32">
        <f t="shared" si="18"/>
        <v>171</v>
      </c>
      <c r="E75" s="32">
        <f t="shared" si="19"/>
        <v>220</v>
      </c>
      <c r="F75" s="32">
        <f t="shared" si="20"/>
        <v>65</v>
      </c>
      <c r="G75" s="33">
        <f t="shared" si="21"/>
        <v>929</v>
      </c>
    </row>
    <row r="76" spans="1:7" s="1" customFormat="1" ht="13.5" customHeight="1">
      <c r="A76" s="1" t="s">
        <v>23</v>
      </c>
      <c r="B76" s="31">
        <f t="shared" si="16"/>
        <v>25</v>
      </c>
      <c r="C76" s="32">
        <f t="shared" si="17"/>
        <v>30</v>
      </c>
      <c r="D76" s="32">
        <f t="shared" si="18"/>
        <v>12</v>
      </c>
      <c r="E76" s="32">
        <f t="shared" si="19"/>
        <v>10</v>
      </c>
      <c r="F76" s="32">
        <f t="shared" si="20"/>
        <v>17</v>
      </c>
      <c r="G76" s="33">
        <f t="shared" si="21"/>
        <v>94</v>
      </c>
    </row>
    <row r="77" spans="1:7" s="1" customFormat="1" ht="13.5" customHeight="1">
      <c r="A77" s="1" t="s">
        <v>43</v>
      </c>
      <c r="B77" s="31">
        <f t="shared" si="16"/>
        <v>46</v>
      </c>
      <c r="C77" s="32">
        <f t="shared" si="17"/>
        <v>139</v>
      </c>
      <c r="D77" s="32">
        <f t="shared" si="18"/>
        <v>93</v>
      </c>
      <c r="E77" s="32">
        <f t="shared" si="19"/>
        <v>109</v>
      </c>
      <c r="F77" s="32">
        <f t="shared" si="20"/>
        <v>18</v>
      </c>
      <c r="G77" s="33">
        <f t="shared" si="21"/>
        <v>405</v>
      </c>
    </row>
    <row r="78" spans="1:7" s="1" customFormat="1" ht="13.5" customHeight="1">
      <c r="A78" s="1" t="s">
        <v>44</v>
      </c>
      <c r="B78" s="31">
        <f t="shared" si="16"/>
        <v>2</v>
      </c>
      <c r="C78" s="32">
        <f t="shared" si="17"/>
        <v>2</v>
      </c>
      <c r="D78" s="32">
        <f t="shared" si="18"/>
        <v>1</v>
      </c>
      <c r="E78" s="32">
        <f t="shared" si="19"/>
        <v>2</v>
      </c>
      <c r="F78" s="32">
        <f t="shared" si="20"/>
        <v>2</v>
      </c>
      <c r="G78" s="33">
        <f>SUM(B78:F78)</f>
        <v>9</v>
      </c>
    </row>
    <row r="79" spans="1:7" s="1" customFormat="1" ht="13.5" customHeight="1">
      <c r="A79" s="1" t="s">
        <v>51</v>
      </c>
      <c r="B79" s="31">
        <f t="shared" si="16"/>
        <v>4</v>
      </c>
      <c r="C79" s="32">
        <f t="shared" si="17"/>
        <v>16</v>
      </c>
      <c r="D79" s="32">
        <f t="shared" si="18"/>
        <v>17</v>
      </c>
      <c r="E79" s="32">
        <f t="shared" si="19"/>
        <v>11</v>
      </c>
      <c r="F79" s="32">
        <f t="shared" si="20"/>
        <v>6</v>
      </c>
      <c r="G79" s="33">
        <f t="shared" si="21"/>
        <v>54</v>
      </c>
    </row>
    <row r="80" spans="1:7" s="1" customFormat="1" ht="13.5" customHeight="1">
      <c r="A80" s="1" t="s">
        <v>52</v>
      </c>
      <c r="B80" s="31">
        <f t="shared" si="16"/>
        <v>0</v>
      </c>
      <c r="C80" s="32">
        <f t="shared" si="17"/>
        <v>3</v>
      </c>
      <c r="D80" s="32">
        <f t="shared" si="18"/>
        <v>2</v>
      </c>
      <c r="E80" s="32">
        <f t="shared" si="19"/>
        <v>8</v>
      </c>
      <c r="F80" s="32">
        <f t="shared" si="20"/>
        <v>2</v>
      </c>
      <c r="G80" s="33">
        <f t="shared" si="21"/>
        <v>15</v>
      </c>
    </row>
    <row r="81" spans="1:7" s="1" customFormat="1" ht="13.5" customHeight="1">
      <c r="A81" s="1" t="s">
        <v>48</v>
      </c>
      <c r="B81" s="31">
        <f>B22</f>
        <v>10</v>
      </c>
      <c r="C81" s="32">
        <f>SUM(C22:D22)</f>
        <v>32</v>
      </c>
      <c r="D81" s="32">
        <f>SUM(E22:F22)</f>
        <v>32</v>
      </c>
      <c r="E81" s="32">
        <f>SUM(G22:H22)</f>
        <v>19</v>
      </c>
      <c r="F81" s="32">
        <f>I22</f>
        <v>36</v>
      </c>
      <c r="G81" s="33">
        <f t="shared" si="21"/>
        <v>129</v>
      </c>
    </row>
    <row r="82" spans="1:7" s="1" customFormat="1" ht="13.5" customHeight="1">
      <c r="A82" s="1" t="s">
        <v>60</v>
      </c>
      <c r="B82" s="31">
        <f t="shared" si="16"/>
        <v>35</v>
      </c>
      <c r="C82" s="32">
        <f t="shared" si="17"/>
        <v>290</v>
      </c>
      <c r="D82" s="32">
        <f t="shared" si="18"/>
        <v>229</v>
      </c>
      <c r="E82" s="32">
        <f t="shared" si="19"/>
        <v>53</v>
      </c>
      <c r="F82" s="32">
        <f t="shared" si="20"/>
        <v>0</v>
      </c>
      <c r="G82" s="33">
        <f t="shared" si="21"/>
        <v>607</v>
      </c>
    </row>
    <row r="83" spans="1:7" s="1" customFormat="1" ht="13.5" customHeight="1">
      <c r="A83" s="1" t="s">
        <v>61</v>
      </c>
      <c r="B83" s="31">
        <f t="shared" si="16"/>
        <v>1</v>
      </c>
      <c r="C83" s="32">
        <f t="shared" si="17"/>
        <v>5</v>
      </c>
      <c r="D83" s="32">
        <f t="shared" si="18"/>
        <v>0</v>
      </c>
      <c r="E83" s="32">
        <f t="shared" si="19"/>
        <v>0</v>
      </c>
      <c r="F83" s="32">
        <f t="shared" si="20"/>
        <v>0</v>
      </c>
      <c r="G83" s="33">
        <f t="shared" si="21"/>
        <v>6</v>
      </c>
    </row>
    <row r="84" spans="1:7" s="1" customFormat="1" ht="13.5" customHeight="1">
      <c r="A84" s="1" t="s">
        <v>46</v>
      </c>
      <c r="B84" s="31">
        <f>B25</f>
        <v>347</v>
      </c>
      <c r="C84" s="32">
        <f>SUM(C25:D25)</f>
        <v>255</v>
      </c>
      <c r="D84" s="32">
        <f>SUM(E25:F25)</f>
        <v>36</v>
      </c>
      <c r="E84" s="32">
        <f>SUM(G25:H25)</f>
        <v>20</v>
      </c>
      <c r="F84" s="32">
        <f>I25</f>
        <v>0</v>
      </c>
      <c r="G84" s="33">
        <f t="shared" si="21"/>
        <v>658</v>
      </c>
    </row>
    <row r="85" spans="1:7" s="1" customFormat="1" ht="13.5" customHeight="1" thickBot="1">
      <c r="A85" s="1" t="s">
        <v>47</v>
      </c>
      <c r="B85" s="31">
        <f>B26</f>
        <v>24</v>
      </c>
      <c r="C85" s="32">
        <f>SUM(C26:D26)</f>
        <v>13</v>
      </c>
      <c r="D85" s="32">
        <f>SUM(E26:F26)</f>
        <v>0</v>
      </c>
      <c r="E85" s="32">
        <f>SUM(G26:H26)</f>
        <v>0</v>
      </c>
      <c r="F85" s="32">
        <f>I26</f>
        <v>0</v>
      </c>
      <c r="G85" s="33">
        <f>SUM(B85:F85)</f>
        <v>37</v>
      </c>
    </row>
    <row r="86" spans="1:7" s="1" customFormat="1" ht="13.5" customHeight="1">
      <c r="A86" s="37" t="s">
        <v>16</v>
      </c>
      <c r="B86" s="38">
        <f>SUM(B67:B85)</f>
        <v>1623</v>
      </c>
      <c r="C86" s="38">
        <f>SUM(C67:C85)</f>
        <v>4145</v>
      </c>
      <c r="D86" s="38">
        <f>SUM(D67:D85)</f>
        <v>2229</v>
      </c>
      <c r="E86" s="38">
        <f>SUM(E67:E85)</f>
        <v>1639</v>
      </c>
      <c r="F86" s="38">
        <f>SUM(F67:F85)</f>
        <v>675</v>
      </c>
      <c r="G86" s="39">
        <f>SUM(B86:F86)</f>
        <v>10311</v>
      </c>
    </row>
    <row r="87" spans="1:8" s="1" customFormat="1" ht="13.5" customHeight="1" thickBot="1">
      <c r="A87" s="40"/>
      <c r="B87" s="41">
        <f>B86/$G86</f>
        <v>0.15740471341286005</v>
      </c>
      <c r="C87" s="41">
        <f>C86/$G86</f>
        <v>0.4019978663563185</v>
      </c>
      <c r="D87" s="41">
        <f>D86/$G86</f>
        <v>0.2161768984579575</v>
      </c>
      <c r="E87" s="41">
        <f>E86/$G86</f>
        <v>0.15895645427213656</v>
      </c>
      <c r="F87" s="41">
        <f>F86/$G86</f>
        <v>0.06546406750072738</v>
      </c>
      <c r="G87" s="43"/>
      <c r="H87" s="79"/>
    </row>
    <row r="88" s="1" customFormat="1" ht="13.5" customHeight="1"/>
    <row r="89" s="1" customFormat="1" ht="13.5" customHeight="1"/>
    <row r="90" s="1" customFormat="1" ht="13.5" customHeight="1"/>
    <row r="91" s="1" customFormat="1" ht="13.5" customHeight="1"/>
    <row r="92" s="1" customFormat="1" ht="13.5" customHeight="1"/>
    <row r="93" s="1" customFormat="1" ht="13.5" customHeight="1"/>
    <row r="94" s="1" customFormat="1" ht="13.5" customHeight="1"/>
    <row r="95" s="1" customFormat="1" ht="13.5" customHeight="1"/>
    <row r="96" s="1" customFormat="1" ht="13.5" customHeight="1"/>
  </sheetData>
  <sheetProtection/>
  <mergeCells count="1">
    <mergeCell ref="A57:J59"/>
  </mergeCells>
  <printOptions/>
  <pageMargins left="0.75" right="0.46" top="1" bottom="1" header="0.5" footer="0.5"/>
  <pageSetup horizontalDpi="300" verticalDpi="300" orientation="landscape" paperSize="9" r:id="rId2"/>
  <rowBreaks count="2" manualBreakCount="2">
    <brk id="29" max="255" man="1"/>
    <brk id="6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MITTS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Clint Mizzi</dc:creator>
  <cp:keywords/>
  <dc:description/>
  <cp:lastModifiedBy>aquip022</cp:lastModifiedBy>
  <cp:lastPrinted>2013-02-11T10:24:57Z</cp:lastPrinted>
  <dcterms:created xsi:type="dcterms:W3CDTF">2002-01-16T10:40:31Z</dcterms:created>
  <dcterms:modified xsi:type="dcterms:W3CDTF">2016-04-15T06:55:57Z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Ye">
    <vt:lpwstr>2015.00000000000</vt:lpwstr>
  </property>
  <property fmtid="{D5CDD505-2E9C-101B-9397-08002B2CF9AE}" pid="4" name="PublishedDa">
    <vt:lpwstr>2016-04-15T00:00:00Z</vt:lpwstr>
  </property>
  <property fmtid="{D5CDD505-2E9C-101B-9397-08002B2CF9AE}" pid="5" name="ReportTy">
    <vt:lpwstr>Age Analysis</vt:lpwstr>
  </property>
</Properties>
</file>