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4"/>
  </bookViews>
  <sheets>
    <sheet name="Appelli" sheetId="1" r:id="rId1"/>
    <sheet name="PA" sheetId="2" r:id="rId2"/>
    <sheet name="Mag-SCT" sheetId="3" r:id="rId3"/>
    <sheet name="Boards" sheetId="4" r:id="rId4"/>
    <sheet name="Analysis" sheetId="5" r:id="rId5"/>
  </sheets>
  <definedNames/>
  <calcPr fullCalcOnLoad="1"/>
</workbook>
</file>

<file path=xl/sharedStrings.xml><?xml version="1.0" encoding="utf-8"?>
<sst xmlns="http://schemas.openxmlformats.org/spreadsheetml/2006/main" count="300" uniqueCount="89">
  <si>
    <t>G. Caruana Demajo</t>
  </si>
  <si>
    <t>J. Apap Bologna</t>
  </si>
  <si>
    <t>Qorti Kostituzzjonali</t>
  </si>
  <si>
    <t>Total</t>
  </si>
  <si>
    <t>Qorti Appelli Civili (Inferjuri)</t>
  </si>
  <si>
    <t>Total Malta</t>
  </si>
  <si>
    <t>Total Qorti</t>
  </si>
  <si>
    <t>G. Valenzia</t>
  </si>
  <si>
    <t>G. Camilleri</t>
  </si>
  <si>
    <t>J.R. Micallef</t>
  </si>
  <si>
    <t>A. Micallef Trigona</t>
  </si>
  <si>
    <t>P. Coppini</t>
  </si>
  <si>
    <t>Qorti Civili, Prim Awla</t>
  </si>
  <si>
    <t>Total Ghawdex</t>
  </si>
  <si>
    <t>Qorti tal-Magistrati, Civili</t>
  </si>
  <si>
    <t>D. Montebello</t>
  </si>
  <si>
    <t>M. Mallia</t>
  </si>
  <si>
    <t>S. Meli</t>
  </si>
  <si>
    <t>Bord li Jikkontrolla l-Kera</t>
  </si>
  <si>
    <t>J. Cassar</t>
  </si>
  <si>
    <t>Qorti Civili, Prim Awla (Malta)</t>
  </si>
  <si>
    <t>Qorti tal-Magistrati, Civili (Malta)</t>
  </si>
  <si>
    <t>Qorti Appelli Civili (Superjuri)</t>
  </si>
  <si>
    <t>QRATI  CIVILI</t>
  </si>
  <si>
    <t>Eta ta' Kawzi Pendenti</t>
  </si>
  <si>
    <t>Totali</t>
  </si>
  <si>
    <t>A. J. Magri</t>
  </si>
  <si>
    <t>J. A. Filletti</t>
  </si>
  <si>
    <t>P. Sciberras</t>
  </si>
  <si>
    <t>R. C. Pace</t>
  </si>
  <si>
    <t>L. Farrugia Sacco</t>
  </si>
  <si>
    <t>N. Cuschieri</t>
  </si>
  <si>
    <t>T. Mallia</t>
  </si>
  <si>
    <t>J. Padovani</t>
  </si>
  <si>
    <t>J. Azzopardi</t>
  </si>
  <si>
    <t>V. De Gaetano</t>
  </si>
  <si>
    <t>Mhux Assenjati</t>
  </si>
  <si>
    <t>Qorti Civili, Familja</t>
  </si>
  <si>
    <t>A. Lofaro</t>
  </si>
  <si>
    <t>G. Grixti</t>
  </si>
  <si>
    <t>P. Borg Costanzi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</si>
  <si>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</si>
  <si>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</si>
  <si>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</si>
  <si>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</si>
  <si>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</si>
  <si>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</si>
  <si>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</si>
  <si>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</si>
  <si>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</si>
  <si>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</si>
  <si>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</si>
  <si>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</si>
  <si>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</si>
  <si>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</si>
  <si>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</si>
  <si>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</si>
  <si>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</si>
  <si>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</si>
  <si>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</si>
  <si>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</si>
  <si>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</si>
  <si>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</si>
  <si>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</si>
  <si>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</si>
  <si>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I. Spiteri Bailey</t>
  </si>
  <si>
    <t>R. Fenech Adami</t>
  </si>
  <si>
    <t>Tribunal ghal Talbiet Zghar (Malta)</t>
  </si>
  <si>
    <t>Tribunal ghal Talbiet Zghar (Ghawdex)</t>
  </si>
  <si>
    <t>Bord dwar l-Arbitragg ta' l-Artijiet</t>
  </si>
  <si>
    <t>J. Galea Debono</t>
  </si>
  <si>
    <t>J. R. Micallef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</si>
  <si>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</si>
  <si>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</si>
  <si>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</si>
  <si>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</si>
  <si>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</si>
  <si>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</si>
  <si>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</si>
  <si>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C. Scerri Herrera</t>
  </si>
  <si>
    <t>G. Mifsud</t>
  </si>
  <si>
    <t>M. Karlsson</t>
  </si>
  <si>
    <t>V. Galea Debono</t>
  </si>
  <si>
    <t>M. Scerri</t>
  </si>
  <si>
    <t>G.Valenzia</t>
  </si>
  <si>
    <t>G. Mercieca</t>
  </si>
  <si>
    <t>Mhux assenjati</t>
  </si>
  <si>
    <t>J. D. Camilleri</t>
  </si>
  <si>
    <t>30 ta' Settembru 2008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</si>
</sst>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2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" borderId="10" xfId="0" applyFont="1" applyFill="1" applyBorder="1" applyAlignment="1">
      <alignment horizontal="center" vertical="center"/>
    </xf>
    <xf numFmtId="12" fontId="2" fillId="4" borderId="11" xfId="0" applyNumberFormat="1" applyFont="1" applyFill="1" applyBorder="1" applyAlignment="1">
      <alignment horizontal="center" vertical="center"/>
    </xf>
    <xf numFmtId="12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9" fontId="3" fillId="0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" fillId="22" borderId="18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9" fontId="3" fillId="0" borderId="15" xfId="0" applyNumberFormat="1" applyFont="1" applyFill="1" applyBorder="1" applyAlignment="1">
      <alignment horizontal="center" vertical="top"/>
    </xf>
    <xf numFmtId="9" fontId="3" fillId="0" borderId="2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17" xfId="0" applyFont="1" applyFill="1" applyBorder="1" applyAlignment="1">
      <alignment vertical="center"/>
    </xf>
    <xf numFmtId="0" fontId="1" fillId="22" borderId="22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2" fontId="2" fillId="4" borderId="26" xfId="0" applyNumberFormat="1" applyFont="1" applyFill="1" applyBorder="1" applyAlignment="1">
      <alignment horizontal="center" vertical="center"/>
    </xf>
    <xf numFmtId="12" fontId="2" fillId="4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9" fontId="2" fillId="4" borderId="30" xfId="0" applyNumberFormat="1" applyFont="1" applyFill="1" applyBorder="1" applyAlignment="1">
      <alignment horizontal="center" vertical="center"/>
    </xf>
    <xf numFmtId="9" fontId="2" fillId="4" borderId="13" xfId="0" applyNumberFormat="1" applyFont="1" applyFill="1" applyBorder="1" applyAlignment="1">
      <alignment horizontal="center" vertical="center"/>
    </xf>
    <xf numFmtId="9" fontId="2" fillId="4" borderId="31" xfId="0" applyNumberFormat="1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/>
    </xf>
    <xf numFmtId="1" fontId="1" fillId="22" borderId="26" xfId="0" applyNumberFormat="1" applyFont="1" applyFill="1" applyBorder="1" applyAlignment="1">
      <alignment horizontal="center"/>
    </xf>
    <xf numFmtId="1" fontId="1" fillId="22" borderId="27" xfId="0" applyNumberFormat="1" applyFont="1" applyFill="1" applyBorder="1" applyAlignment="1">
      <alignment horizontal="center"/>
    </xf>
    <xf numFmtId="0" fontId="1" fillId="22" borderId="30" xfId="0" applyFont="1" applyFill="1" applyBorder="1" applyAlignment="1">
      <alignment/>
    </xf>
    <xf numFmtId="9" fontId="1" fillId="22" borderId="13" xfId="0" applyNumberFormat="1" applyFont="1" applyFill="1" applyBorder="1" applyAlignment="1">
      <alignment horizontal="center"/>
    </xf>
    <xf numFmtId="0" fontId="1" fillId="22" borderId="31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24" borderId="0" xfId="0" applyFont="1" applyFill="1" applyBorder="1" applyAlignment="1">
      <alignment/>
    </xf>
    <xf numFmtId="9" fontId="1" fillId="24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24" borderId="28" xfId="0" applyNumberFormat="1" applyFont="1" applyFill="1" applyBorder="1" applyAlignment="1">
      <alignment horizontal="center"/>
    </xf>
    <xf numFmtId="9" fontId="1" fillId="24" borderId="29" xfId="0" applyNumberFormat="1" applyFont="1" applyFill="1" applyBorder="1" applyAlignment="1">
      <alignment horizontal="center"/>
    </xf>
    <xf numFmtId="9" fontId="1" fillId="24" borderId="32" xfId="0" applyNumberFormat="1" applyFont="1" applyFill="1" applyBorder="1" applyAlignment="1">
      <alignment horizontal="center"/>
    </xf>
    <xf numFmtId="9" fontId="1" fillId="24" borderId="33" xfId="0" applyNumberFormat="1" applyFont="1" applyFill="1" applyBorder="1" applyAlignment="1">
      <alignment horizontal="center"/>
    </xf>
    <xf numFmtId="9" fontId="1" fillId="24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22" borderId="35" xfId="0" applyFont="1" applyFill="1" applyBorder="1" applyAlignment="1">
      <alignment horizontal="center" vertical="center"/>
    </xf>
    <xf numFmtId="9" fontId="3" fillId="0" borderId="33" xfId="0" applyNumberFormat="1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9" fontId="3" fillId="0" borderId="35" xfId="0" applyNumberFormat="1" applyFont="1" applyFill="1" applyBorder="1" applyAlignment="1">
      <alignment horizontal="center" vertical="top"/>
    </xf>
    <xf numFmtId="10" fontId="3" fillId="22" borderId="24" xfId="0" applyNumberFormat="1" applyFont="1" applyFill="1" applyBorder="1" applyAlignment="1">
      <alignment horizontal="center"/>
    </xf>
    <xf numFmtId="9" fontId="3" fillId="22" borderId="24" xfId="0" applyNumberFormat="1" applyFont="1" applyFill="1" applyBorder="1" applyAlignment="1">
      <alignment horizontal="center"/>
    </xf>
    <xf numFmtId="9" fontId="3" fillId="22" borderId="18" xfId="0" applyNumberFormat="1" applyFont="1" applyFill="1" applyBorder="1" applyAlignment="1">
      <alignment horizontal="center"/>
    </xf>
    <xf numFmtId="10" fontId="3" fillId="22" borderId="18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22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9" fontId="3" fillId="0" borderId="3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4" fillId="22" borderId="33" xfId="0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/>
    </xf>
    <xf numFmtId="0" fontId="1" fillId="4" borderId="41" xfId="0" applyFont="1" applyFill="1" applyBorder="1" applyAlignment="1">
      <alignment horizontal="center" vertical="center"/>
    </xf>
    <xf numFmtId="9" fontId="3" fillId="0" borderId="40" xfId="0" applyNumberFormat="1" applyFont="1" applyFill="1" applyBorder="1" applyAlignment="1">
      <alignment horizontal="center"/>
    </xf>
    <xf numFmtId="0" fontId="1" fillId="22" borderId="42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37" xfId="0" applyNumberFormat="1" applyFont="1" applyFill="1" applyBorder="1" applyAlignment="1">
      <alignment horizontal="center"/>
    </xf>
    <xf numFmtId="0" fontId="1" fillId="22" borderId="43" xfId="0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 horizontal="center" vertical="top"/>
    </xf>
    <xf numFmtId="9" fontId="3" fillId="0" borderId="40" xfId="0" applyNumberFormat="1" applyFont="1" applyFill="1" applyBorder="1" applyAlignment="1">
      <alignment horizontal="center" vertical="top"/>
    </xf>
    <xf numFmtId="0" fontId="1" fillId="22" borderId="27" xfId="0" applyFont="1" applyFill="1" applyBorder="1" applyAlignment="1">
      <alignment horizontal="center" vertical="center"/>
    </xf>
    <xf numFmtId="9" fontId="3" fillId="22" borderId="44" xfId="0" applyNumberFormat="1" applyFont="1" applyFill="1" applyBorder="1" applyAlignment="1">
      <alignment horizontal="center"/>
    </xf>
    <xf numFmtId="9" fontId="3" fillId="22" borderId="21" xfId="0" applyNumberFormat="1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9" fontId="3" fillId="0" borderId="36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 vertical="center"/>
    </xf>
    <xf numFmtId="0" fontId="1" fillId="22" borderId="0" xfId="0" applyFont="1" applyFill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9" fontId="3" fillId="0" borderId="43" xfId="0" applyNumberFormat="1" applyFont="1" applyFill="1" applyBorder="1" applyAlignment="1">
      <alignment horizontal="center" vertical="top"/>
    </xf>
    <xf numFmtId="0" fontId="1" fillId="22" borderId="45" xfId="0" applyFont="1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9" fontId="3" fillId="0" borderId="42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9" fontId="3" fillId="0" borderId="42" xfId="0" applyNumberFormat="1" applyFont="1" applyFill="1" applyBorder="1" applyAlignment="1">
      <alignment horizontal="center" vertical="top"/>
    </xf>
    <xf numFmtId="9" fontId="3" fillId="0" borderId="16" xfId="0" applyNumberFormat="1" applyFont="1" applyFill="1" applyBorder="1" applyAlignment="1">
      <alignment horizontal="center" vertical="top"/>
    </xf>
    <xf numFmtId="9" fontId="3" fillId="0" borderId="44" xfId="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vertical="top"/>
    </xf>
    <xf numFmtId="0" fontId="9" fillId="0" borderId="26" xfId="0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9" fontId="3" fillId="0" borderId="36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22" borderId="39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1" fillId="22" borderId="37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/>
    </xf>
    <xf numFmtId="9" fontId="1" fillId="24" borderId="47" xfId="0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/>
    </xf>
    <xf numFmtId="9" fontId="3" fillId="22" borderId="23" xfId="0" applyNumberFormat="1" applyFont="1" applyFill="1" applyBorder="1" applyAlignment="1">
      <alignment vertical="top"/>
    </xf>
    <xf numFmtId="9" fontId="3" fillId="22" borderId="21" xfId="0" applyNumberFormat="1" applyFont="1" applyFill="1" applyBorder="1" applyAlignment="1">
      <alignment vertical="top"/>
    </xf>
    <xf numFmtId="9" fontId="3" fillId="22" borderId="24" xfId="0" applyNumberFormat="1" applyFont="1" applyFill="1" applyBorder="1" applyAlignment="1">
      <alignment vertical="top"/>
    </xf>
    <xf numFmtId="9" fontId="1" fillId="22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9525</xdr:rowOff>
    </xdr:from>
    <xdr:to>
      <xdr:col>0</xdr:col>
      <xdr:colOff>1676400</xdr:colOff>
      <xdr:row>60</xdr:row>
      <xdr:rowOff>28575</xdr:rowOff>
    </xdr:to>
    <xdr:pic>
      <xdr:nvPicPr>
        <xdr:cNvPr id="1" name="Picture 8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2" name="Picture 9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76200</xdr:rowOff>
    </xdr:from>
    <xdr:to>
      <xdr:col>0</xdr:col>
      <xdr:colOff>2066925</xdr:colOff>
      <xdr:row>32</xdr:row>
      <xdr:rowOff>9525</xdr:rowOff>
    </xdr:to>
    <xdr:pic>
      <xdr:nvPicPr>
        <xdr:cNvPr id="3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zoomScalePageLayoutView="0" workbookViewId="0" topLeftCell="A1">
      <selection activeCell="B36" sqref="B36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30" t="s">
        <v>23</v>
      </c>
    </row>
    <row r="2" ht="13.5" customHeight="1"/>
    <row r="3" ht="13.5" customHeight="1">
      <c r="E3" s="30" t="s">
        <v>24</v>
      </c>
    </row>
    <row r="4" ht="13.5" customHeight="1">
      <c r="E4" s="31" t="s">
        <v>88</v>
      </c>
    </row>
    <row r="5" spans="2:8" ht="13.5" customHeight="1">
      <c r="B5" s="29"/>
      <c r="C5" s="29"/>
      <c r="D5" s="29"/>
      <c r="E5" s="29"/>
      <c r="F5" s="29"/>
      <c r="G5" s="29"/>
      <c r="H5" s="29"/>
    </row>
    <row r="6" spans="2:8" ht="13.5" customHeight="1" thickBot="1">
      <c r="B6" s="29"/>
      <c r="C6" s="29"/>
      <c r="D6" s="29"/>
      <c r="E6" s="29"/>
      <c r="F6" s="29"/>
      <c r="G6" s="29"/>
      <c r="H6" s="29"/>
    </row>
    <row r="7" spans="1:10" s="2" customFormat="1" ht="13.5" customHeight="1" thickBot="1">
      <c r="A7" s="32" t="s">
        <v>2</v>
      </c>
      <c r="B7" s="7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9" t="s">
        <v>3</v>
      </c>
    </row>
    <row r="8" spans="1:10" s="4" customFormat="1" ht="10.5" customHeight="1">
      <c r="A8" s="11"/>
      <c r="B8" s="91">
        <v>19</v>
      </c>
      <c r="C8" s="104">
        <v>5</v>
      </c>
      <c r="D8" s="104">
        <v>1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21">
        <f>SUM(B8:I8)</f>
        <v>29</v>
      </c>
    </row>
    <row r="9" spans="1:11" s="5" customFormat="1" ht="10.5" customHeight="1" thickBot="1">
      <c r="A9" s="13"/>
      <c r="B9" s="81">
        <f>B8/$J8</f>
        <v>0.6551724137931034</v>
      </c>
      <c r="C9" s="14">
        <f>C8/$J8</f>
        <v>0.1724137931034483</v>
      </c>
      <c r="D9" s="14">
        <f aca="true" t="shared" si="0" ref="D9:I9">D8/$J8</f>
        <v>0.034482758620689655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v>0</v>
      </c>
      <c r="I9" s="90">
        <f t="shared" si="0"/>
        <v>0.13793103448275862</v>
      </c>
      <c r="J9" s="138"/>
      <c r="K9" s="118"/>
    </row>
    <row r="10" spans="1:10" s="12" customFormat="1" ht="13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3.5" customHeight="1" thickBot="1">
      <c r="A11" s="82" t="s">
        <v>22</v>
      </c>
      <c r="B11" s="7" t="s">
        <v>45</v>
      </c>
      <c r="C11" s="8" t="s">
        <v>46</v>
      </c>
      <c r="D11" s="8" t="s">
        <v>47</v>
      </c>
      <c r="E11" s="8" t="s">
        <v>48</v>
      </c>
      <c r="F11" s="8" t="s">
        <v>49</v>
      </c>
      <c r="G11" s="8" t="s">
        <v>53</v>
      </c>
      <c r="H11" s="8" t="s">
        <v>51</v>
      </c>
      <c r="I11" s="8" t="s">
        <v>52</v>
      </c>
      <c r="J11" s="9" t="s">
        <v>3</v>
      </c>
    </row>
    <row r="12" spans="1:10" s="4" customFormat="1" ht="10.5" customHeight="1">
      <c r="A12" s="11"/>
      <c r="B12" s="91">
        <v>296</v>
      </c>
      <c r="C12" s="114">
        <v>255</v>
      </c>
      <c r="D12" s="114">
        <v>94</v>
      </c>
      <c r="E12" s="114">
        <v>13</v>
      </c>
      <c r="F12" s="114">
        <v>1</v>
      </c>
      <c r="G12" s="114">
        <v>7</v>
      </c>
      <c r="H12" s="114">
        <v>1</v>
      </c>
      <c r="I12" s="115">
        <v>10</v>
      </c>
      <c r="J12" s="66">
        <f>SUM(B12:I12)</f>
        <v>677</v>
      </c>
    </row>
    <row r="13" spans="1:11" s="6" customFormat="1" ht="10.5" customHeight="1" thickBot="1">
      <c r="A13" s="83"/>
      <c r="B13" s="81">
        <f aca="true" t="shared" si="1" ref="B13:I13">B12/$J12</f>
        <v>0.43722304283604135</v>
      </c>
      <c r="C13" s="14">
        <v>0.37</v>
      </c>
      <c r="D13" s="14">
        <f t="shared" si="1"/>
        <v>0.13884785819793205</v>
      </c>
      <c r="E13" s="14">
        <f t="shared" si="1"/>
        <v>0.019202363367799114</v>
      </c>
      <c r="F13" s="14">
        <f t="shared" si="1"/>
        <v>0.0014771048744460858</v>
      </c>
      <c r="G13" s="14">
        <f t="shared" si="1"/>
        <v>0.0103397341211226</v>
      </c>
      <c r="H13" s="14">
        <v>0.01</v>
      </c>
      <c r="I13" s="14">
        <f t="shared" si="1"/>
        <v>0.014771048744460856</v>
      </c>
      <c r="J13" s="22"/>
      <c r="K13" s="118"/>
    </row>
    <row r="14" spans="1:10" s="12" customFormat="1" ht="13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13.5" customHeight="1" thickBot="1">
      <c r="A15" s="32" t="s">
        <v>4</v>
      </c>
      <c r="B15" s="7" t="s">
        <v>45</v>
      </c>
      <c r="C15" s="8" t="s">
        <v>46</v>
      </c>
      <c r="D15" s="8" t="s">
        <v>47</v>
      </c>
      <c r="E15" s="8" t="s">
        <v>48</v>
      </c>
      <c r="F15" s="8" t="s">
        <v>49</v>
      </c>
      <c r="G15" s="8" t="s">
        <v>50</v>
      </c>
      <c r="H15" s="8" t="s">
        <v>51</v>
      </c>
      <c r="I15" s="8" t="s">
        <v>52</v>
      </c>
      <c r="J15" s="9" t="s">
        <v>3</v>
      </c>
    </row>
    <row r="16" spans="1:11" s="128" customFormat="1" ht="10.5" customHeight="1">
      <c r="A16" s="11" t="s">
        <v>36</v>
      </c>
      <c r="B16" s="129">
        <v>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1">
        <v>0</v>
      </c>
      <c r="J16" s="94">
        <f>SUM(B16:I16)</f>
        <v>0</v>
      </c>
      <c r="K16" s="65"/>
    </row>
    <row r="17" spans="1:11" s="4" customFormat="1" ht="10.5" customHeight="1">
      <c r="A17" s="11" t="s">
        <v>26</v>
      </c>
      <c r="B17" s="105">
        <v>0</v>
      </c>
      <c r="C17" s="106">
        <v>0</v>
      </c>
      <c r="D17" s="106">
        <v>1</v>
      </c>
      <c r="E17" s="106">
        <v>1</v>
      </c>
      <c r="F17" s="106">
        <v>0</v>
      </c>
      <c r="G17" s="106">
        <v>0</v>
      </c>
      <c r="H17" s="106">
        <v>0</v>
      </c>
      <c r="I17" s="107">
        <v>0</v>
      </c>
      <c r="J17" s="34">
        <f aca="true" t="shared" si="2" ref="J17:J23">SUM(B17:I17)</f>
        <v>2</v>
      </c>
      <c r="K17"/>
    </row>
    <row r="18" spans="1:11" s="4" customFormat="1" ht="10.5" customHeight="1">
      <c r="A18" s="11" t="s">
        <v>84</v>
      </c>
      <c r="B18" s="105">
        <v>0</v>
      </c>
      <c r="C18" s="106">
        <v>1</v>
      </c>
      <c r="D18" s="106">
        <v>0</v>
      </c>
      <c r="E18" s="106">
        <v>0</v>
      </c>
      <c r="F18" s="106">
        <v>1</v>
      </c>
      <c r="G18" s="106">
        <v>0</v>
      </c>
      <c r="H18" s="106">
        <v>0</v>
      </c>
      <c r="I18" s="107">
        <v>0</v>
      </c>
      <c r="J18" s="34">
        <f t="shared" si="2"/>
        <v>2</v>
      </c>
      <c r="K18"/>
    </row>
    <row r="19" spans="1:11" s="4" customFormat="1" ht="10.5" customHeight="1">
      <c r="A19" s="11" t="s">
        <v>27</v>
      </c>
      <c r="B19" s="105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7">
        <v>0</v>
      </c>
      <c r="J19" s="34">
        <f t="shared" si="2"/>
        <v>0</v>
      </c>
      <c r="K19"/>
    </row>
    <row r="20" spans="1:11" s="4" customFormat="1" ht="10.5" customHeight="1">
      <c r="A20" s="11" t="s">
        <v>70</v>
      </c>
      <c r="B20" s="105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7">
        <v>0</v>
      </c>
      <c r="J20" s="34">
        <f t="shared" si="2"/>
        <v>0</v>
      </c>
      <c r="K20"/>
    </row>
    <row r="21" spans="1:11" s="4" customFormat="1" ht="10.5" customHeight="1">
      <c r="A21" s="11" t="s">
        <v>28</v>
      </c>
      <c r="B21" s="105">
        <v>170</v>
      </c>
      <c r="C21" s="106">
        <v>13</v>
      </c>
      <c r="D21" s="106">
        <v>3</v>
      </c>
      <c r="E21" s="106">
        <v>3</v>
      </c>
      <c r="F21" s="106">
        <v>0</v>
      </c>
      <c r="G21" s="106">
        <v>0</v>
      </c>
      <c r="H21" s="106">
        <v>0</v>
      </c>
      <c r="I21" s="107">
        <v>0</v>
      </c>
      <c r="J21" s="34">
        <f t="shared" si="2"/>
        <v>189</v>
      </c>
      <c r="K21"/>
    </row>
    <row r="22" spans="1:11" s="4" customFormat="1" ht="10.5" customHeight="1">
      <c r="A22" s="11" t="s">
        <v>29</v>
      </c>
      <c r="B22" s="105">
        <v>15</v>
      </c>
      <c r="C22" s="106">
        <v>17</v>
      </c>
      <c r="D22" s="106">
        <v>1</v>
      </c>
      <c r="E22" s="106">
        <v>0</v>
      </c>
      <c r="F22" s="106">
        <v>1</v>
      </c>
      <c r="G22" s="106">
        <v>1</v>
      </c>
      <c r="H22" s="106">
        <v>0</v>
      </c>
      <c r="I22" s="107">
        <v>0</v>
      </c>
      <c r="J22" s="34">
        <f t="shared" si="2"/>
        <v>35</v>
      </c>
      <c r="K22"/>
    </row>
    <row r="23" spans="1:11" s="4" customFormat="1" ht="10.5" customHeight="1">
      <c r="A23" s="1" t="s">
        <v>32</v>
      </c>
      <c r="B23" s="116">
        <v>2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6">
        <v>0</v>
      </c>
      <c r="J23" s="34">
        <f t="shared" si="2"/>
        <v>2</v>
      </c>
      <c r="K23"/>
    </row>
    <row r="24" spans="1:10" s="4" customFormat="1" ht="10.5" customHeight="1">
      <c r="A24" s="80" t="s">
        <v>5</v>
      </c>
      <c r="B24" s="86">
        <f>SUM(B16:B23)</f>
        <v>187</v>
      </c>
      <c r="C24" s="15">
        <f aca="true" t="shared" si="3" ref="C24:I24">SUM(C16:C23)</f>
        <v>31</v>
      </c>
      <c r="D24" s="15">
        <f t="shared" si="3"/>
        <v>5</v>
      </c>
      <c r="E24" s="15">
        <f t="shared" si="3"/>
        <v>4</v>
      </c>
      <c r="F24" s="15">
        <f t="shared" si="3"/>
        <v>2</v>
      </c>
      <c r="G24" s="15">
        <f t="shared" si="3"/>
        <v>1</v>
      </c>
      <c r="H24" s="15">
        <f t="shared" si="3"/>
        <v>0</v>
      </c>
      <c r="I24" s="100">
        <f t="shared" si="3"/>
        <v>0</v>
      </c>
      <c r="J24" s="35">
        <f>SUM(J16:J23)</f>
        <v>230</v>
      </c>
    </row>
    <row r="25" spans="1:11" s="6" customFormat="1" ht="10.5" customHeight="1">
      <c r="A25" s="3"/>
      <c r="B25" s="117">
        <f aca="true" t="shared" si="4" ref="B25:I25">B24/$J24</f>
        <v>0.8130434782608695</v>
      </c>
      <c r="C25" s="16">
        <f t="shared" si="4"/>
        <v>0.13478260869565217</v>
      </c>
      <c r="D25" s="16">
        <f t="shared" si="4"/>
        <v>0.021739130434782608</v>
      </c>
      <c r="E25" s="16">
        <f t="shared" si="4"/>
        <v>0.017391304347826087</v>
      </c>
      <c r="F25" s="16">
        <f t="shared" si="4"/>
        <v>0.008695652173913044</v>
      </c>
      <c r="G25" s="16">
        <v>0.01</v>
      </c>
      <c r="H25" s="16">
        <f t="shared" si="4"/>
        <v>0</v>
      </c>
      <c r="I25" s="127">
        <f t="shared" si="4"/>
        <v>0</v>
      </c>
      <c r="J25" s="76"/>
      <c r="K25" s="118"/>
    </row>
    <row r="26" spans="1:11" s="4" customFormat="1" ht="10.5" customHeight="1">
      <c r="A26" s="11" t="s">
        <v>15</v>
      </c>
      <c r="B26" s="105">
        <v>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7">
        <v>0</v>
      </c>
      <c r="J26" s="34">
        <f>SUM(B26:I26)</f>
        <v>0</v>
      </c>
      <c r="K26"/>
    </row>
    <row r="27" spans="1:11" s="4" customFormat="1" ht="10.5" customHeight="1">
      <c r="A27" s="11" t="s">
        <v>70</v>
      </c>
      <c r="B27" s="85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99">
        <v>0</v>
      </c>
      <c r="J27" s="34">
        <f>SUM(B27:I27)</f>
        <v>0</v>
      </c>
      <c r="K27"/>
    </row>
    <row r="28" spans="1:11" s="4" customFormat="1" ht="10.5" customHeight="1">
      <c r="A28" s="11" t="s">
        <v>28</v>
      </c>
      <c r="B28" s="105">
        <v>7</v>
      </c>
      <c r="C28" s="106">
        <v>0</v>
      </c>
      <c r="D28" s="106">
        <v>2</v>
      </c>
      <c r="E28" s="106">
        <v>0</v>
      </c>
      <c r="F28" s="106">
        <v>0</v>
      </c>
      <c r="G28" s="106">
        <v>1</v>
      </c>
      <c r="H28" s="106">
        <v>0</v>
      </c>
      <c r="I28" s="107">
        <v>0</v>
      </c>
      <c r="J28" s="34">
        <f>SUM(B28:I28)</f>
        <v>10</v>
      </c>
      <c r="K28"/>
    </row>
    <row r="29" spans="1:10" s="4" customFormat="1" ht="10.5" customHeight="1">
      <c r="A29" s="80" t="s">
        <v>13</v>
      </c>
      <c r="B29" s="86">
        <f aca="true" t="shared" si="5" ref="B29:I29">SUM(B26:B28)</f>
        <v>7</v>
      </c>
      <c r="C29" s="15">
        <f t="shared" si="5"/>
        <v>0</v>
      </c>
      <c r="D29" s="15">
        <f t="shared" si="5"/>
        <v>2</v>
      </c>
      <c r="E29" s="15">
        <f t="shared" si="5"/>
        <v>0</v>
      </c>
      <c r="F29" s="15">
        <f t="shared" si="5"/>
        <v>0</v>
      </c>
      <c r="G29" s="15">
        <f t="shared" si="5"/>
        <v>1</v>
      </c>
      <c r="H29" s="15">
        <f t="shared" si="5"/>
        <v>0</v>
      </c>
      <c r="I29" s="15">
        <f t="shared" si="5"/>
        <v>0</v>
      </c>
      <c r="J29" s="35">
        <f>SUM(J26:J28)</f>
        <v>10</v>
      </c>
    </row>
    <row r="30" spans="1:11" s="6" customFormat="1" ht="10.5" customHeight="1">
      <c r="A30" s="3"/>
      <c r="B30" s="87">
        <f>B29/$J29</f>
        <v>0.7</v>
      </c>
      <c r="C30" s="16">
        <f aca="true" t="shared" si="6" ref="C30:I30">C29/$J29</f>
        <v>0</v>
      </c>
      <c r="D30" s="16">
        <f t="shared" si="6"/>
        <v>0.2</v>
      </c>
      <c r="E30" s="16">
        <f t="shared" si="6"/>
        <v>0</v>
      </c>
      <c r="F30" s="16">
        <f t="shared" si="6"/>
        <v>0</v>
      </c>
      <c r="G30" s="16">
        <f t="shared" si="6"/>
        <v>0.1</v>
      </c>
      <c r="H30" s="16">
        <f t="shared" si="6"/>
        <v>0</v>
      </c>
      <c r="I30" s="16">
        <f t="shared" si="6"/>
        <v>0</v>
      </c>
      <c r="J30" s="73"/>
      <c r="K30" s="118"/>
    </row>
    <row r="31" spans="1:10" s="4" customFormat="1" ht="10.5" customHeight="1" thickBot="1">
      <c r="A31" s="84" t="s">
        <v>6</v>
      </c>
      <c r="B31" s="88">
        <f>B29+B24</f>
        <v>194</v>
      </c>
      <c r="C31" s="17">
        <f aca="true" t="shared" si="7" ref="C31:J31">C29+C24</f>
        <v>31</v>
      </c>
      <c r="D31" s="17">
        <f t="shared" si="7"/>
        <v>7</v>
      </c>
      <c r="E31" s="17">
        <f t="shared" si="7"/>
        <v>4</v>
      </c>
      <c r="F31" s="17">
        <f t="shared" si="7"/>
        <v>2</v>
      </c>
      <c r="G31" s="17">
        <f t="shared" si="7"/>
        <v>2</v>
      </c>
      <c r="H31" s="17">
        <f t="shared" si="7"/>
        <v>0</v>
      </c>
      <c r="I31" s="17">
        <f t="shared" si="7"/>
        <v>0</v>
      </c>
      <c r="J31" s="20">
        <f t="shared" si="7"/>
        <v>240</v>
      </c>
    </row>
    <row r="32" spans="1:11" s="6" customFormat="1" ht="10.5" customHeight="1" thickBot="1">
      <c r="A32" s="83"/>
      <c r="B32" s="89">
        <f>B31/$J31</f>
        <v>0.8083333333333333</v>
      </c>
      <c r="C32" s="18">
        <f aca="true" t="shared" si="8" ref="C32:I32">C31/$J31</f>
        <v>0.12916666666666668</v>
      </c>
      <c r="D32" s="18">
        <f t="shared" si="8"/>
        <v>0.029166666666666667</v>
      </c>
      <c r="E32" s="18">
        <v>0.01</v>
      </c>
      <c r="F32" s="18">
        <f t="shared" si="8"/>
        <v>0.008333333333333333</v>
      </c>
      <c r="G32" s="18">
        <f t="shared" si="8"/>
        <v>0.008333333333333333</v>
      </c>
      <c r="H32" s="18">
        <f t="shared" si="8"/>
        <v>0</v>
      </c>
      <c r="I32" s="18">
        <f t="shared" si="8"/>
        <v>0</v>
      </c>
      <c r="J32" s="19"/>
      <c r="K32" s="118"/>
    </row>
    <row r="33" spans="1:10" s="12" customFormat="1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3.5" customHeight="1"/>
    <row r="35" ht="13.5" customHeight="1"/>
    <row r="36" ht="13.5" customHeight="1"/>
    <row r="37" ht="13.5" customHeight="1"/>
    <row r="38" spans="1:2" ht="13.5" customHeight="1">
      <c r="A38"/>
      <c r="B38"/>
    </row>
    <row r="39" spans="1:2" ht="13.5" customHeight="1">
      <c r="A39"/>
      <c r="B39"/>
    </row>
    <row r="40" spans="1:2" ht="12.75">
      <c r="A40" s="65"/>
      <c r="B40" s="6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95" zoomScaleNormal="95" zoomScalePageLayoutView="0" workbookViewId="0" topLeftCell="A28">
      <selection activeCell="G65" sqref="G65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23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24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12</v>
      </c>
      <c r="B7" s="7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53</v>
      </c>
      <c r="H7" s="8" t="s">
        <v>51</v>
      </c>
      <c r="I7" s="8" t="s">
        <v>52</v>
      </c>
      <c r="J7" s="9" t="s">
        <v>3</v>
      </c>
    </row>
    <row r="8" spans="1:11" s="4" customFormat="1" ht="10.5" customHeight="1">
      <c r="A8" s="11" t="s">
        <v>36</v>
      </c>
      <c r="B8" s="105">
        <v>0</v>
      </c>
      <c r="C8" s="106">
        <v>0</v>
      </c>
      <c r="D8" s="106">
        <v>0</v>
      </c>
      <c r="E8" s="106">
        <v>0</v>
      </c>
      <c r="F8" s="106">
        <v>0</v>
      </c>
      <c r="G8" s="106">
        <v>1</v>
      </c>
      <c r="H8" s="106">
        <v>0</v>
      </c>
      <c r="I8" s="107">
        <v>0</v>
      </c>
      <c r="J8" s="94">
        <f>SUM(B8:I8)</f>
        <v>1</v>
      </c>
      <c r="K8"/>
    </row>
    <row r="9" spans="1:11" s="4" customFormat="1" ht="10.5" customHeight="1">
      <c r="A9" s="11" t="s">
        <v>38</v>
      </c>
      <c r="B9" s="105">
        <v>163</v>
      </c>
      <c r="C9" s="106">
        <v>93</v>
      </c>
      <c r="D9" s="106">
        <v>34</v>
      </c>
      <c r="E9" s="106">
        <v>65</v>
      </c>
      <c r="F9" s="106">
        <v>60</v>
      </c>
      <c r="G9" s="106">
        <v>32</v>
      </c>
      <c r="H9" s="106">
        <v>98</v>
      </c>
      <c r="I9" s="107">
        <v>128</v>
      </c>
      <c r="J9" s="70">
        <f>SUM(B9:I9)</f>
        <v>673</v>
      </c>
      <c r="K9"/>
    </row>
    <row r="10" spans="1:11" s="4" customFormat="1" ht="10.5" customHeight="1">
      <c r="A10" s="11" t="s">
        <v>26</v>
      </c>
      <c r="B10" s="105">
        <v>1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7">
        <v>0</v>
      </c>
      <c r="J10" s="70">
        <f>SUM(B10:I10)</f>
        <v>1</v>
      </c>
      <c r="K10"/>
    </row>
    <row r="11" spans="1:11" s="4" customFormat="1" ht="10.5" customHeight="1">
      <c r="A11" s="11" t="s">
        <v>77</v>
      </c>
      <c r="B11" s="105">
        <v>77</v>
      </c>
      <c r="C11" s="106">
        <v>216</v>
      </c>
      <c r="D11" s="106">
        <v>97</v>
      </c>
      <c r="E11" s="106">
        <v>63</v>
      </c>
      <c r="F11" s="106">
        <v>28</v>
      </c>
      <c r="G11" s="106">
        <v>39</v>
      </c>
      <c r="H11" s="106">
        <v>26</v>
      </c>
      <c r="I11" s="107">
        <v>55</v>
      </c>
      <c r="J11" s="70">
        <f aca="true" t="shared" si="0" ref="J11:J22">SUM(B11:I11)</f>
        <v>601</v>
      </c>
      <c r="K11"/>
    </row>
    <row r="12" spans="1:11" s="4" customFormat="1" ht="10.5" customHeight="1">
      <c r="A12" s="11" t="s">
        <v>7</v>
      </c>
      <c r="B12" s="105">
        <v>145</v>
      </c>
      <c r="C12" s="106">
        <v>111</v>
      </c>
      <c r="D12" s="106">
        <v>76</v>
      </c>
      <c r="E12" s="106">
        <v>24</v>
      </c>
      <c r="F12" s="106">
        <v>28</v>
      </c>
      <c r="G12" s="106">
        <v>17</v>
      </c>
      <c r="H12" s="106">
        <v>39</v>
      </c>
      <c r="I12" s="107">
        <v>70</v>
      </c>
      <c r="J12" s="70">
        <f t="shared" si="0"/>
        <v>510</v>
      </c>
      <c r="K12"/>
    </row>
    <row r="13" spans="1:11" s="4" customFormat="1" ht="10.5" customHeight="1">
      <c r="A13" s="11" t="s">
        <v>0</v>
      </c>
      <c r="B13" s="105">
        <v>155</v>
      </c>
      <c r="C13" s="106">
        <v>40</v>
      </c>
      <c r="D13" s="106">
        <v>109</v>
      </c>
      <c r="E13" s="106">
        <v>82</v>
      </c>
      <c r="F13" s="106">
        <v>37</v>
      </c>
      <c r="G13" s="106">
        <v>21</v>
      </c>
      <c r="H13" s="106">
        <v>24</v>
      </c>
      <c r="I13" s="107">
        <v>70</v>
      </c>
      <c r="J13" s="70">
        <f t="shared" si="0"/>
        <v>538</v>
      </c>
      <c r="K13"/>
    </row>
    <row r="14" spans="1:11" s="4" customFormat="1" ht="10.5" customHeight="1">
      <c r="A14" s="11" t="s">
        <v>8</v>
      </c>
      <c r="B14" s="105">
        <v>5</v>
      </c>
      <c r="C14" s="106">
        <v>11</v>
      </c>
      <c r="D14" s="106">
        <v>9</v>
      </c>
      <c r="E14" s="106">
        <v>7</v>
      </c>
      <c r="F14" s="106">
        <v>6</v>
      </c>
      <c r="G14" s="106">
        <v>15</v>
      </c>
      <c r="H14" s="106">
        <v>76</v>
      </c>
      <c r="I14" s="107">
        <v>97</v>
      </c>
      <c r="J14" s="70">
        <f t="shared" si="0"/>
        <v>226</v>
      </c>
      <c r="K14"/>
    </row>
    <row r="15" spans="1:11" s="4" customFormat="1" ht="10.5" customHeight="1">
      <c r="A15" s="78" t="s">
        <v>34</v>
      </c>
      <c r="B15" s="105">
        <v>111</v>
      </c>
      <c r="C15" s="106">
        <v>4</v>
      </c>
      <c r="D15" s="106">
        <v>3</v>
      </c>
      <c r="E15" s="106">
        <v>12</v>
      </c>
      <c r="F15" s="106">
        <v>2</v>
      </c>
      <c r="G15" s="106">
        <v>109</v>
      </c>
      <c r="H15" s="106">
        <v>54</v>
      </c>
      <c r="I15" s="107">
        <v>10</v>
      </c>
      <c r="J15" s="70">
        <f t="shared" si="0"/>
        <v>305</v>
      </c>
      <c r="K15"/>
    </row>
    <row r="16" spans="1:11" s="4" customFormat="1" ht="10.5" customHeight="1">
      <c r="A16" s="1" t="s">
        <v>87</v>
      </c>
      <c r="B16" s="105">
        <v>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7">
        <v>0</v>
      </c>
      <c r="J16" s="70">
        <f t="shared" si="0"/>
        <v>1</v>
      </c>
      <c r="K16"/>
    </row>
    <row r="17" spans="1:11" s="4" customFormat="1" ht="10.5" customHeight="1">
      <c r="A17" s="77" t="s">
        <v>9</v>
      </c>
      <c r="B17" s="105">
        <v>142</v>
      </c>
      <c r="C17" s="106">
        <v>112</v>
      </c>
      <c r="D17" s="106">
        <v>93</v>
      </c>
      <c r="E17" s="106">
        <v>79</v>
      </c>
      <c r="F17" s="106">
        <v>51</v>
      </c>
      <c r="G17" s="106">
        <v>54</v>
      </c>
      <c r="H17" s="106">
        <v>188</v>
      </c>
      <c r="I17" s="107">
        <v>130</v>
      </c>
      <c r="J17" s="70">
        <f t="shared" si="0"/>
        <v>849</v>
      </c>
      <c r="K17"/>
    </row>
    <row r="18" spans="1:11" s="4" customFormat="1" ht="10.5" customHeight="1">
      <c r="A18" s="77" t="s">
        <v>30</v>
      </c>
      <c r="B18" s="105">
        <v>143</v>
      </c>
      <c r="C18" s="106">
        <v>160</v>
      </c>
      <c r="D18" s="106">
        <v>126</v>
      </c>
      <c r="E18" s="106">
        <v>56</v>
      </c>
      <c r="F18" s="106">
        <v>33</v>
      </c>
      <c r="G18" s="106">
        <v>29</v>
      </c>
      <c r="H18" s="106">
        <v>12</v>
      </c>
      <c r="I18" s="107">
        <v>75</v>
      </c>
      <c r="J18" s="70">
        <f t="shared" si="0"/>
        <v>634</v>
      </c>
      <c r="K18"/>
    </row>
    <row r="19" spans="1:11" s="4" customFormat="1" ht="10.5" customHeight="1">
      <c r="A19" s="77" t="s">
        <v>31</v>
      </c>
      <c r="B19" s="105">
        <v>0</v>
      </c>
      <c r="C19" s="106">
        <v>0</v>
      </c>
      <c r="D19" s="106">
        <v>0</v>
      </c>
      <c r="E19" s="106">
        <v>1</v>
      </c>
      <c r="F19" s="106">
        <v>0</v>
      </c>
      <c r="G19" s="106">
        <v>0</v>
      </c>
      <c r="H19" s="106">
        <v>0</v>
      </c>
      <c r="I19" s="107">
        <v>1</v>
      </c>
      <c r="J19" s="70">
        <f t="shared" si="0"/>
        <v>2</v>
      </c>
      <c r="K19"/>
    </row>
    <row r="20" spans="1:11" s="4" customFormat="1" ht="10.5" customHeight="1">
      <c r="A20" s="77" t="s">
        <v>28</v>
      </c>
      <c r="B20" s="105">
        <v>0</v>
      </c>
      <c r="C20" s="106">
        <v>1</v>
      </c>
      <c r="D20" s="106">
        <v>0</v>
      </c>
      <c r="E20" s="106">
        <v>0</v>
      </c>
      <c r="F20" s="106">
        <v>0</v>
      </c>
      <c r="G20" s="106">
        <v>0</v>
      </c>
      <c r="H20" s="106">
        <v>3</v>
      </c>
      <c r="I20" s="107">
        <v>30</v>
      </c>
      <c r="J20" s="70">
        <f t="shared" si="0"/>
        <v>34</v>
      </c>
      <c r="K20"/>
    </row>
    <row r="21" spans="1:11" s="4" customFormat="1" ht="10.5" customHeight="1">
      <c r="A21" s="77" t="s">
        <v>29</v>
      </c>
      <c r="B21" s="105">
        <v>168</v>
      </c>
      <c r="C21" s="106">
        <v>131</v>
      </c>
      <c r="D21" s="106">
        <v>63</v>
      </c>
      <c r="E21" s="106">
        <v>48</v>
      </c>
      <c r="F21" s="106">
        <v>34</v>
      </c>
      <c r="G21" s="106">
        <v>31</v>
      </c>
      <c r="H21" s="106">
        <v>44</v>
      </c>
      <c r="I21" s="107">
        <v>79</v>
      </c>
      <c r="J21" s="70">
        <f t="shared" si="0"/>
        <v>598</v>
      </c>
      <c r="K21"/>
    </row>
    <row r="22" spans="1:11" s="4" customFormat="1" ht="10.5" customHeight="1">
      <c r="A22" s="77" t="s">
        <v>32</v>
      </c>
      <c r="B22" s="105">
        <v>10</v>
      </c>
      <c r="C22" s="106">
        <v>2</v>
      </c>
      <c r="D22" s="106">
        <v>2</v>
      </c>
      <c r="E22" s="106">
        <v>0</v>
      </c>
      <c r="F22" s="106">
        <v>0</v>
      </c>
      <c r="G22" s="106">
        <v>1</v>
      </c>
      <c r="H22" s="106">
        <v>1</v>
      </c>
      <c r="I22" s="107">
        <v>2</v>
      </c>
      <c r="J22" s="70">
        <f t="shared" si="0"/>
        <v>18</v>
      </c>
      <c r="K22"/>
    </row>
    <row r="23" spans="1:11" s="4" customFormat="1" ht="10.5" customHeight="1">
      <c r="A23" s="11" t="s">
        <v>35</v>
      </c>
      <c r="B23" s="105">
        <v>1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7">
        <v>0</v>
      </c>
      <c r="J23" s="70">
        <f>SUM(B23:I23)</f>
        <v>1</v>
      </c>
      <c r="K23"/>
    </row>
    <row r="24" spans="1:10" s="4" customFormat="1" ht="10.5" customHeight="1">
      <c r="A24" s="80" t="s">
        <v>5</v>
      </c>
      <c r="B24" s="86">
        <f aca="true" t="shared" si="1" ref="B24:J24">SUM(B8:B23)</f>
        <v>1122</v>
      </c>
      <c r="C24" s="15">
        <f t="shared" si="1"/>
        <v>881</v>
      </c>
      <c r="D24" s="15">
        <f t="shared" si="1"/>
        <v>612</v>
      </c>
      <c r="E24" s="15">
        <f t="shared" si="1"/>
        <v>437</v>
      </c>
      <c r="F24" s="15">
        <f t="shared" si="1"/>
        <v>279</v>
      </c>
      <c r="G24" s="15">
        <f t="shared" si="1"/>
        <v>349</v>
      </c>
      <c r="H24" s="15">
        <f t="shared" si="1"/>
        <v>565</v>
      </c>
      <c r="I24" s="100">
        <f t="shared" si="1"/>
        <v>747</v>
      </c>
      <c r="J24" s="69">
        <f t="shared" si="1"/>
        <v>4992</v>
      </c>
    </row>
    <row r="25" spans="1:11" s="26" customFormat="1" ht="10.5" customHeight="1">
      <c r="A25" s="23"/>
      <c r="B25" s="119">
        <f aca="true" t="shared" si="2" ref="B25:I25">B24/$J24</f>
        <v>0.2247596153846154</v>
      </c>
      <c r="C25" s="120">
        <f t="shared" si="2"/>
        <v>0.1764823717948718</v>
      </c>
      <c r="D25" s="120">
        <f t="shared" si="2"/>
        <v>0.12259615384615384</v>
      </c>
      <c r="E25" s="120">
        <f t="shared" si="2"/>
        <v>0.0875400641025641</v>
      </c>
      <c r="F25" s="120">
        <f t="shared" si="2"/>
        <v>0.05588942307692308</v>
      </c>
      <c r="G25" s="120">
        <f t="shared" si="2"/>
        <v>0.06991185897435898</v>
      </c>
      <c r="H25" s="120">
        <f t="shared" si="2"/>
        <v>0.11318108974358974</v>
      </c>
      <c r="I25" s="121">
        <f t="shared" si="2"/>
        <v>0.14963942307692307</v>
      </c>
      <c r="J25" s="95"/>
      <c r="K25" s="54"/>
    </row>
    <row r="26" spans="1:11" s="4" customFormat="1" ht="10.5" customHeight="1">
      <c r="A26" s="11" t="s">
        <v>78</v>
      </c>
      <c r="B26" s="105">
        <v>59</v>
      </c>
      <c r="C26" s="106">
        <v>29</v>
      </c>
      <c r="D26" s="106">
        <v>14</v>
      </c>
      <c r="E26" s="106">
        <v>8</v>
      </c>
      <c r="F26" s="106">
        <v>8</v>
      </c>
      <c r="G26" s="106">
        <v>8</v>
      </c>
      <c r="H26" s="106">
        <v>12</v>
      </c>
      <c r="I26" s="107">
        <v>35</v>
      </c>
      <c r="J26" s="70">
        <f>SUM(B26:I26)</f>
        <v>173</v>
      </c>
      <c r="K26"/>
    </row>
    <row r="27" spans="1:11" s="4" customFormat="1" ht="10.5" customHeight="1">
      <c r="A27" s="11" t="s">
        <v>10</v>
      </c>
      <c r="B27" s="105">
        <v>0</v>
      </c>
      <c r="C27" s="106">
        <v>3</v>
      </c>
      <c r="D27" s="106">
        <v>2</v>
      </c>
      <c r="E27" s="106">
        <v>1</v>
      </c>
      <c r="F27" s="106">
        <v>8</v>
      </c>
      <c r="G27" s="106">
        <v>5</v>
      </c>
      <c r="H27" s="106">
        <v>6</v>
      </c>
      <c r="I27" s="107">
        <v>4</v>
      </c>
      <c r="J27" s="70">
        <f>SUM(B27:I27)</f>
        <v>29</v>
      </c>
      <c r="K27"/>
    </row>
    <row r="28" spans="1:11" s="4" customFormat="1" ht="10.5" customHeight="1">
      <c r="A28" s="11" t="s">
        <v>11</v>
      </c>
      <c r="B28" s="105">
        <v>83</v>
      </c>
      <c r="C28" s="106">
        <v>66</v>
      </c>
      <c r="D28" s="106">
        <v>71</v>
      </c>
      <c r="E28" s="106">
        <v>54</v>
      </c>
      <c r="F28" s="106">
        <v>63</v>
      </c>
      <c r="G28" s="106">
        <v>69</v>
      </c>
      <c r="H28" s="106">
        <v>103</v>
      </c>
      <c r="I28" s="107">
        <v>186</v>
      </c>
      <c r="J28" s="70">
        <f>SUM(B28:I28)</f>
        <v>695</v>
      </c>
      <c r="K28"/>
    </row>
    <row r="29" spans="1:10" s="4" customFormat="1" ht="10.5" customHeight="1">
      <c r="A29" s="80" t="s">
        <v>13</v>
      </c>
      <c r="B29" s="86">
        <f>SUM(B26:B28)</f>
        <v>142</v>
      </c>
      <c r="C29" s="15">
        <f aca="true" t="shared" si="3" ref="C29:J29">SUM(C26:C28)</f>
        <v>98</v>
      </c>
      <c r="D29" s="15">
        <f t="shared" si="3"/>
        <v>87</v>
      </c>
      <c r="E29" s="15">
        <f t="shared" si="3"/>
        <v>63</v>
      </c>
      <c r="F29" s="15">
        <f t="shared" si="3"/>
        <v>79</v>
      </c>
      <c r="G29" s="15">
        <f t="shared" si="3"/>
        <v>82</v>
      </c>
      <c r="H29" s="15">
        <f t="shared" si="3"/>
        <v>121</v>
      </c>
      <c r="I29" s="100">
        <f t="shared" si="3"/>
        <v>225</v>
      </c>
      <c r="J29" s="69">
        <f t="shared" si="3"/>
        <v>897</v>
      </c>
    </row>
    <row r="30" spans="1:11" s="26" customFormat="1" ht="10.5" customHeight="1">
      <c r="A30" s="23"/>
      <c r="B30" s="92">
        <f aca="true" t="shared" si="4" ref="B30:I30">B29/$J29</f>
        <v>0.15830546265328874</v>
      </c>
      <c r="C30" s="27">
        <f t="shared" si="4"/>
        <v>0.10925306577480491</v>
      </c>
      <c r="D30" s="27">
        <f t="shared" si="4"/>
        <v>0.09698996655518395</v>
      </c>
      <c r="E30" s="27">
        <f t="shared" si="4"/>
        <v>0.07023411371237458</v>
      </c>
      <c r="F30" s="27">
        <f t="shared" si="4"/>
        <v>0.08807134894091416</v>
      </c>
      <c r="G30" s="27">
        <f t="shared" si="4"/>
        <v>0.09141583054626533</v>
      </c>
      <c r="H30" s="27">
        <f t="shared" si="4"/>
        <v>0.13489409141583056</v>
      </c>
      <c r="I30" s="101">
        <f t="shared" si="4"/>
        <v>0.2508361204013378</v>
      </c>
      <c r="J30" s="96"/>
      <c r="K30" s="54"/>
    </row>
    <row r="31" spans="1:10" s="4" customFormat="1" ht="10.5" customHeight="1" thickBot="1">
      <c r="A31" s="84" t="s">
        <v>6</v>
      </c>
      <c r="B31" s="88">
        <f>B29+B24</f>
        <v>1264</v>
      </c>
      <c r="C31" s="17">
        <f aca="true" t="shared" si="5" ref="C31:J31">C29+C24</f>
        <v>979</v>
      </c>
      <c r="D31" s="17">
        <f t="shared" si="5"/>
        <v>699</v>
      </c>
      <c r="E31" s="17">
        <f t="shared" si="5"/>
        <v>500</v>
      </c>
      <c r="F31" s="17">
        <f t="shared" si="5"/>
        <v>358</v>
      </c>
      <c r="G31" s="17">
        <f t="shared" si="5"/>
        <v>431</v>
      </c>
      <c r="H31" s="17">
        <f t="shared" si="5"/>
        <v>686</v>
      </c>
      <c r="I31" s="97">
        <f t="shared" si="5"/>
        <v>972</v>
      </c>
      <c r="J31" s="97">
        <f t="shared" si="5"/>
        <v>5889</v>
      </c>
    </row>
    <row r="32" spans="1:11" s="6" customFormat="1" ht="10.5" customHeight="1" thickBot="1">
      <c r="A32" s="83"/>
      <c r="B32" s="89">
        <f>B31/$J31</f>
        <v>0.21463745967057227</v>
      </c>
      <c r="C32" s="18">
        <f aca="true" t="shared" si="6" ref="C32:I32">C31/$J31</f>
        <v>0.1662421463745967</v>
      </c>
      <c r="D32" s="18">
        <f t="shared" si="6"/>
        <v>0.11869587366276108</v>
      </c>
      <c r="E32" s="18">
        <f>E31/$J31</f>
        <v>0.08490405841399219</v>
      </c>
      <c r="F32" s="18">
        <f t="shared" si="6"/>
        <v>0.060791305824418405</v>
      </c>
      <c r="G32" s="18">
        <f t="shared" si="6"/>
        <v>0.07318729835286127</v>
      </c>
      <c r="H32" s="18">
        <f t="shared" si="6"/>
        <v>0.11648836814399728</v>
      </c>
      <c r="I32" s="102">
        <f t="shared" si="6"/>
        <v>0.16505348955680083</v>
      </c>
      <c r="J32" s="98"/>
      <c r="K32" s="54"/>
    </row>
    <row r="33" ht="13.5" customHeight="1"/>
    <row r="34" spans="7:8" ht="13.5" customHeight="1">
      <c r="G34" s="57"/>
      <c r="H34" s="57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spans="1:2" ht="13.5" customHeight="1" thickBot="1">
      <c r="A41" s="65"/>
      <c r="B41" s="64"/>
    </row>
    <row r="42" spans="1:10" s="2" customFormat="1" ht="18.75" customHeight="1" thickBot="1">
      <c r="A42" s="32" t="s">
        <v>37</v>
      </c>
      <c r="B42" s="7" t="s">
        <v>45</v>
      </c>
      <c r="C42" s="8" t="s">
        <v>46</v>
      </c>
      <c r="D42" s="8" t="s">
        <v>47</v>
      </c>
      <c r="E42" s="8" t="s">
        <v>48</v>
      </c>
      <c r="F42" s="8" t="s">
        <v>49</v>
      </c>
      <c r="G42" s="8" t="s">
        <v>50</v>
      </c>
      <c r="H42" s="8" t="s">
        <v>54</v>
      </c>
      <c r="I42" s="8" t="s">
        <v>52</v>
      </c>
      <c r="J42" s="9" t="s">
        <v>3</v>
      </c>
    </row>
    <row r="43" spans="1:10" s="2" customFormat="1" ht="10.5" customHeight="1">
      <c r="A43" s="11" t="s">
        <v>86</v>
      </c>
      <c r="B43" s="105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34">
        <f>SUM(B43:I43)</f>
        <v>0</v>
      </c>
    </row>
    <row r="44" spans="1:10" ht="11.25" customHeight="1">
      <c r="A44" s="11" t="s">
        <v>38</v>
      </c>
      <c r="B44" s="105">
        <v>3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34">
        <f>SUM(B44:I44)</f>
        <v>3</v>
      </c>
    </row>
    <row r="45" spans="1:11" s="4" customFormat="1" ht="11.25" customHeight="1">
      <c r="A45" s="11" t="s">
        <v>77</v>
      </c>
      <c r="B45" s="105">
        <v>91</v>
      </c>
      <c r="C45" s="106">
        <v>0</v>
      </c>
      <c r="D45" s="106">
        <v>0</v>
      </c>
      <c r="E45" s="106">
        <v>1</v>
      </c>
      <c r="F45" s="106">
        <v>0</v>
      </c>
      <c r="G45" s="106">
        <v>0</v>
      </c>
      <c r="H45" s="106">
        <v>0</v>
      </c>
      <c r="I45" s="107">
        <v>0</v>
      </c>
      <c r="J45" s="34">
        <f>SUM(B45:I45)</f>
        <v>92</v>
      </c>
      <c r="K45"/>
    </row>
    <row r="46" spans="1:11" s="4" customFormat="1" ht="11.25" customHeight="1">
      <c r="A46" s="11" t="s">
        <v>7</v>
      </c>
      <c r="B46" s="105">
        <v>1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7">
        <v>0</v>
      </c>
      <c r="J46" s="34">
        <f>SUM(B46:I46)</f>
        <v>1</v>
      </c>
      <c r="K46"/>
    </row>
    <row r="47" spans="1:11" s="4" customFormat="1" ht="10.5" customHeight="1">
      <c r="A47" s="11" t="s">
        <v>0</v>
      </c>
      <c r="B47" s="105">
        <v>0</v>
      </c>
      <c r="C47" s="106">
        <v>1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7">
        <v>0</v>
      </c>
      <c r="J47" s="34">
        <f aca="true" t="shared" si="7" ref="J47:J53">SUM(B47:I47)</f>
        <v>1</v>
      </c>
      <c r="K47"/>
    </row>
    <row r="48" spans="1:11" s="4" customFormat="1" ht="10.5" customHeight="1">
      <c r="A48" s="11" t="s">
        <v>8</v>
      </c>
      <c r="B48" s="105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7">
        <v>0</v>
      </c>
      <c r="J48" s="34">
        <f t="shared" si="7"/>
        <v>0</v>
      </c>
      <c r="K48"/>
    </row>
    <row r="49" spans="1:11" s="4" customFormat="1" ht="10.5" customHeight="1">
      <c r="A49" s="11" t="s">
        <v>34</v>
      </c>
      <c r="B49" s="105">
        <v>119</v>
      </c>
      <c r="C49" s="106">
        <v>102</v>
      </c>
      <c r="D49" s="106">
        <v>43</v>
      </c>
      <c r="E49" s="106">
        <v>34</v>
      </c>
      <c r="F49" s="106">
        <v>0</v>
      </c>
      <c r="G49" s="106">
        <v>0</v>
      </c>
      <c r="H49" s="106">
        <v>0</v>
      </c>
      <c r="I49" s="107">
        <v>5</v>
      </c>
      <c r="J49" s="34">
        <f t="shared" si="7"/>
        <v>303</v>
      </c>
      <c r="K49"/>
    </row>
    <row r="50" spans="1:11" s="4" customFormat="1" ht="10.5" customHeight="1">
      <c r="A50" s="11" t="s">
        <v>71</v>
      </c>
      <c r="B50" s="105">
        <v>0</v>
      </c>
      <c r="C50" s="106">
        <v>0</v>
      </c>
      <c r="D50" s="106">
        <v>4</v>
      </c>
      <c r="E50" s="106">
        <v>0</v>
      </c>
      <c r="F50" s="106">
        <v>1</v>
      </c>
      <c r="G50" s="106">
        <v>0</v>
      </c>
      <c r="H50" s="106">
        <v>0</v>
      </c>
      <c r="I50" s="107">
        <v>0</v>
      </c>
      <c r="J50" s="34">
        <f t="shared" si="7"/>
        <v>5</v>
      </c>
      <c r="K50"/>
    </row>
    <row r="51" spans="1:11" s="4" customFormat="1" ht="10.5" customHeight="1">
      <c r="A51" s="11" t="s">
        <v>30</v>
      </c>
      <c r="B51" s="105">
        <v>0</v>
      </c>
      <c r="C51" s="106">
        <v>4</v>
      </c>
      <c r="D51" s="106">
        <v>1</v>
      </c>
      <c r="E51" s="106">
        <v>0</v>
      </c>
      <c r="F51" s="106">
        <v>0</v>
      </c>
      <c r="G51" s="106">
        <v>0</v>
      </c>
      <c r="H51" s="106">
        <v>0</v>
      </c>
      <c r="I51" s="107">
        <v>0</v>
      </c>
      <c r="J51" s="34">
        <f>SUM(B51:I51)</f>
        <v>5</v>
      </c>
      <c r="K51"/>
    </row>
    <row r="52" spans="1:11" s="4" customFormat="1" ht="10.5" customHeight="1">
      <c r="A52" s="11" t="s">
        <v>31</v>
      </c>
      <c r="B52" s="105">
        <v>227</v>
      </c>
      <c r="C52" s="106">
        <v>150</v>
      </c>
      <c r="D52" s="106">
        <v>82</v>
      </c>
      <c r="E52" s="106">
        <v>72</v>
      </c>
      <c r="F52" s="106">
        <v>70</v>
      </c>
      <c r="G52" s="106">
        <v>71</v>
      </c>
      <c r="H52" s="106">
        <v>22</v>
      </c>
      <c r="I52" s="107">
        <v>15</v>
      </c>
      <c r="J52" s="34">
        <f t="shared" si="7"/>
        <v>709</v>
      </c>
      <c r="K52"/>
    </row>
    <row r="53" spans="1:11" s="4" customFormat="1" ht="10.5" customHeight="1">
      <c r="A53" s="11" t="s">
        <v>29</v>
      </c>
      <c r="B53" s="105">
        <v>1</v>
      </c>
      <c r="C53" s="106">
        <v>0</v>
      </c>
      <c r="D53" s="106">
        <v>0</v>
      </c>
      <c r="E53" s="106">
        <v>0</v>
      </c>
      <c r="F53" s="106">
        <v>1</v>
      </c>
      <c r="G53" s="106">
        <v>1</v>
      </c>
      <c r="H53" s="106">
        <v>0</v>
      </c>
      <c r="I53" s="107">
        <v>0</v>
      </c>
      <c r="J53" s="34">
        <f t="shared" si="7"/>
        <v>3</v>
      </c>
      <c r="K53"/>
    </row>
    <row r="54" spans="1:10" s="4" customFormat="1" ht="10.5" customHeight="1">
      <c r="A54" s="80" t="s">
        <v>5</v>
      </c>
      <c r="B54" s="86">
        <f>SUM(B43:B53)</f>
        <v>442</v>
      </c>
      <c r="C54" s="86">
        <f aca="true" t="shared" si="8" ref="C54:I54">SUM(C43:C53)</f>
        <v>257</v>
      </c>
      <c r="D54" s="86">
        <f t="shared" si="8"/>
        <v>130</v>
      </c>
      <c r="E54" s="86">
        <f t="shared" si="8"/>
        <v>107</v>
      </c>
      <c r="F54" s="86">
        <f t="shared" si="8"/>
        <v>72</v>
      </c>
      <c r="G54" s="86">
        <f t="shared" si="8"/>
        <v>72</v>
      </c>
      <c r="H54" s="86">
        <f t="shared" si="8"/>
        <v>22</v>
      </c>
      <c r="I54" s="86">
        <f t="shared" si="8"/>
        <v>20</v>
      </c>
      <c r="J54" s="35">
        <v>1122</v>
      </c>
    </row>
    <row r="55" spans="1:11" s="26" customFormat="1" ht="10.5" customHeight="1">
      <c r="A55" s="23"/>
      <c r="B55" s="119">
        <f>B54/$J54</f>
        <v>0.3939393939393939</v>
      </c>
      <c r="C55" s="120">
        <f aca="true" t="shared" si="9" ref="C55:I55">C54/$J54</f>
        <v>0.22905525846702318</v>
      </c>
      <c r="D55" s="120">
        <f t="shared" si="9"/>
        <v>0.11586452762923351</v>
      </c>
      <c r="E55" s="120">
        <f t="shared" si="9"/>
        <v>0.09536541889483066</v>
      </c>
      <c r="F55" s="120">
        <f t="shared" si="9"/>
        <v>0.06417112299465241</v>
      </c>
      <c r="G55" s="120">
        <f>G54/$J54</f>
        <v>0.06417112299465241</v>
      </c>
      <c r="H55" s="120">
        <f t="shared" si="9"/>
        <v>0.0196078431372549</v>
      </c>
      <c r="I55" s="121">
        <f t="shared" si="9"/>
        <v>0.017825311942959002</v>
      </c>
      <c r="J55" s="75"/>
      <c r="K55" s="54"/>
    </row>
    <row r="56" spans="1:11" s="4" customFormat="1" ht="10.5" customHeight="1">
      <c r="A56" s="11" t="s">
        <v>78</v>
      </c>
      <c r="B56" s="105">
        <v>11</v>
      </c>
      <c r="C56" s="106">
        <v>6</v>
      </c>
      <c r="D56" s="106">
        <v>2</v>
      </c>
      <c r="E56" s="106">
        <v>0</v>
      </c>
      <c r="F56" s="106">
        <v>2</v>
      </c>
      <c r="G56" s="106">
        <v>0</v>
      </c>
      <c r="H56" s="106">
        <v>1</v>
      </c>
      <c r="I56" s="107">
        <v>0</v>
      </c>
      <c r="J56" s="34">
        <f>SUM(B56:I56)</f>
        <v>22</v>
      </c>
      <c r="K56"/>
    </row>
    <row r="57" spans="1:11" s="4" customFormat="1" ht="10.5" customHeight="1">
      <c r="A57" s="77" t="s">
        <v>10</v>
      </c>
      <c r="B57" s="105">
        <v>0</v>
      </c>
      <c r="C57" s="106">
        <v>0</v>
      </c>
      <c r="D57" s="106">
        <v>0</v>
      </c>
      <c r="E57" s="106">
        <v>1</v>
      </c>
      <c r="F57" s="106">
        <v>0</v>
      </c>
      <c r="G57" s="106">
        <v>0</v>
      </c>
      <c r="H57" s="106">
        <v>0</v>
      </c>
      <c r="I57" s="107">
        <v>0</v>
      </c>
      <c r="J57" s="34">
        <f>SUM(B57:I57)</f>
        <v>1</v>
      </c>
      <c r="K57"/>
    </row>
    <row r="58" spans="1:11" s="4" customFormat="1" ht="10.5" customHeight="1">
      <c r="A58" s="11" t="s">
        <v>11</v>
      </c>
      <c r="B58" s="105">
        <v>13</v>
      </c>
      <c r="C58" s="106">
        <v>12</v>
      </c>
      <c r="D58" s="106">
        <v>12</v>
      </c>
      <c r="E58" s="106">
        <v>2</v>
      </c>
      <c r="F58" s="106">
        <v>1</v>
      </c>
      <c r="G58" s="106">
        <v>2</v>
      </c>
      <c r="H58" s="106">
        <v>4</v>
      </c>
      <c r="I58" s="107">
        <v>0</v>
      </c>
      <c r="J58" s="34">
        <f>SUM(B58:I58)</f>
        <v>46</v>
      </c>
      <c r="K58"/>
    </row>
    <row r="59" spans="1:10" s="4" customFormat="1" ht="10.5" customHeight="1">
      <c r="A59" s="80" t="s">
        <v>13</v>
      </c>
      <c r="B59" s="86">
        <f>SUM(B56:B58)</f>
        <v>24</v>
      </c>
      <c r="C59" s="15">
        <f aca="true" t="shared" si="10" ref="C59:J59">SUM(C56:C58)</f>
        <v>18</v>
      </c>
      <c r="D59" s="15">
        <f t="shared" si="10"/>
        <v>14</v>
      </c>
      <c r="E59" s="15">
        <f t="shared" si="10"/>
        <v>3</v>
      </c>
      <c r="F59" s="15">
        <f t="shared" si="10"/>
        <v>3</v>
      </c>
      <c r="G59" s="15">
        <f t="shared" si="10"/>
        <v>2</v>
      </c>
      <c r="H59" s="15">
        <f t="shared" si="10"/>
        <v>5</v>
      </c>
      <c r="I59" s="15">
        <f t="shared" si="10"/>
        <v>0</v>
      </c>
      <c r="J59" s="35">
        <f t="shared" si="10"/>
        <v>69</v>
      </c>
    </row>
    <row r="60" spans="1:11" s="26" customFormat="1" ht="10.5" customHeight="1">
      <c r="A60" s="23"/>
      <c r="B60" s="93">
        <f aca="true" t="shared" si="11" ref="B60:I60">B59/$J59</f>
        <v>0.34782608695652173</v>
      </c>
      <c r="C60" s="27">
        <v>0.27</v>
      </c>
      <c r="D60" s="27">
        <f t="shared" si="11"/>
        <v>0.2028985507246377</v>
      </c>
      <c r="E60" s="27">
        <f t="shared" si="11"/>
        <v>0.043478260869565216</v>
      </c>
      <c r="F60" s="27">
        <f t="shared" si="11"/>
        <v>0.043478260869565216</v>
      </c>
      <c r="G60" s="27">
        <f t="shared" si="11"/>
        <v>0.028985507246376812</v>
      </c>
      <c r="H60" s="27">
        <f t="shared" si="11"/>
        <v>0.07246376811594203</v>
      </c>
      <c r="I60" s="27">
        <f t="shared" si="11"/>
        <v>0</v>
      </c>
      <c r="J60" s="74"/>
      <c r="K60" s="54"/>
    </row>
    <row r="61" spans="1:10" s="4" customFormat="1" ht="10.5" customHeight="1" thickBot="1">
      <c r="A61" s="84" t="s">
        <v>6</v>
      </c>
      <c r="B61" s="88">
        <f>B59+B54</f>
        <v>466</v>
      </c>
      <c r="C61" s="17">
        <f aca="true" t="shared" si="12" ref="C61:J61">C59+C54</f>
        <v>275</v>
      </c>
      <c r="D61" s="17">
        <f t="shared" si="12"/>
        <v>144</v>
      </c>
      <c r="E61" s="17">
        <f t="shared" si="12"/>
        <v>110</v>
      </c>
      <c r="F61" s="17">
        <f t="shared" si="12"/>
        <v>75</v>
      </c>
      <c r="G61" s="17">
        <f t="shared" si="12"/>
        <v>74</v>
      </c>
      <c r="H61" s="17">
        <f t="shared" si="12"/>
        <v>27</v>
      </c>
      <c r="I61" s="17">
        <f t="shared" si="12"/>
        <v>20</v>
      </c>
      <c r="J61" s="20">
        <f t="shared" si="12"/>
        <v>1191</v>
      </c>
    </row>
    <row r="62" spans="1:11" s="6" customFormat="1" ht="10.5" customHeight="1" thickBot="1">
      <c r="A62" s="83"/>
      <c r="B62" s="89">
        <f aca="true" t="shared" si="13" ref="B62:I62">B61/$J61</f>
        <v>0.39126784214945426</v>
      </c>
      <c r="C62" s="18">
        <f t="shared" si="13"/>
        <v>0.23089840470193115</v>
      </c>
      <c r="D62" s="18">
        <f t="shared" si="13"/>
        <v>0.12090680100755667</v>
      </c>
      <c r="E62" s="18">
        <f t="shared" si="13"/>
        <v>0.09235936188077246</v>
      </c>
      <c r="F62" s="18">
        <v>0.07</v>
      </c>
      <c r="G62" s="18">
        <f t="shared" si="13"/>
        <v>0.06213266162888329</v>
      </c>
      <c r="H62" s="18">
        <f t="shared" si="13"/>
        <v>0.022670025188916875</v>
      </c>
      <c r="I62" s="18">
        <f t="shared" si="13"/>
        <v>0.016792611251049538</v>
      </c>
      <c r="J62" s="19"/>
      <c r="K62" s="5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95" zoomScaleNormal="95" zoomScalePageLayoutView="0" workbookViewId="0" topLeftCell="A2">
      <selection activeCell="H41" sqref="H41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23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24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14</v>
      </c>
      <c r="B7" s="7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9" t="s">
        <v>3</v>
      </c>
    </row>
    <row r="8" spans="1:11" s="4" customFormat="1" ht="10.5" customHeight="1">
      <c r="A8" s="11" t="s">
        <v>79</v>
      </c>
      <c r="B8" s="105">
        <v>90</v>
      </c>
      <c r="C8" s="106">
        <v>22</v>
      </c>
      <c r="D8" s="106">
        <v>31</v>
      </c>
      <c r="E8" s="106">
        <v>26</v>
      </c>
      <c r="F8" s="106">
        <v>16</v>
      </c>
      <c r="G8" s="106">
        <v>13</v>
      </c>
      <c r="H8" s="106">
        <v>6</v>
      </c>
      <c r="I8" s="107">
        <v>2</v>
      </c>
      <c r="J8" s="33">
        <f>SUM(B8:I8)</f>
        <v>206</v>
      </c>
      <c r="K8"/>
    </row>
    <row r="9" spans="1:11" s="4" customFormat="1" ht="10.5" customHeight="1">
      <c r="A9" s="11" t="s">
        <v>39</v>
      </c>
      <c r="B9" s="105">
        <v>5</v>
      </c>
      <c r="C9" s="106">
        <v>6</v>
      </c>
      <c r="D9" s="106">
        <v>1</v>
      </c>
      <c r="E9" s="106">
        <v>1</v>
      </c>
      <c r="F9" s="106">
        <v>19</v>
      </c>
      <c r="G9" s="106">
        <v>0</v>
      </c>
      <c r="H9" s="106">
        <v>0</v>
      </c>
      <c r="I9" s="107">
        <v>0</v>
      </c>
      <c r="J9" s="34">
        <f aca="true" t="shared" si="0" ref="J9:J14">SUM(B9:I9)</f>
        <v>32</v>
      </c>
      <c r="K9"/>
    </row>
    <row r="10" spans="1:11" s="4" customFormat="1" ht="10.5" customHeight="1">
      <c r="A10" s="11" t="s">
        <v>33</v>
      </c>
      <c r="B10" s="105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7">
        <v>1</v>
      </c>
      <c r="J10" s="34">
        <f t="shared" si="0"/>
        <v>1</v>
      </c>
      <c r="K10"/>
    </row>
    <row r="11" spans="1:11" s="4" customFormat="1" ht="10.5" customHeight="1">
      <c r="A11" s="11" t="s">
        <v>1</v>
      </c>
      <c r="B11" s="105">
        <v>91</v>
      </c>
      <c r="C11" s="106">
        <v>74</v>
      </c>
      <c r="D11" s="106">
        <v>30</v>
      </c>
      <c r="E11" s="106">
        <v>56</v>
      </c>
      <c r="F11" s="106">
        <v>12</v>
      </c>
      <c r="G11" s="106">
        <v>71</v>
      </c>
      <c r="H11" s="106">
        <v>54</v>
      </c>
      <c r="I11" s="107">
        <v>42</v>
      </c>
      <c r="J11" s="34">
        <f t="shared" si="0"/>
        <v>430</v>
      </c>
      <c r="K11"/>
    </row>
    <row r="12" spans="1:11" s="4" customFormat="1" ht="10.5" customHeight="1">
      <c r="A12" s="11" t="s">
        <v>19</v>
      </c>
      <c r="B12" s="105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7">
        <v>0</v>
      </c>
      <c r="J12" s="34">
        <f t="shared" si="0"/>
        <v>0</v>
      </c>
      <c r="K12"/>
    </row>
    <row r="13" spans="1:11" s="4" customFormat="1" ht="10.5" customHeight="1">
      <c r="A13" s="11" t="s">
        <v>16</v>
      </c>
      <c r="B13" s="105">
        <v>64</v>
      </c>
      <c r="C13" s="106">
        <v>66</v>
      </c>
      <c r="D13" s="106">
        <v>40</v>
      </c>
      <c r="E13" s="106">
        <v>19</v>
      </c>
      <c r="F13" s="106">
        <v>9</v>
      </c>
      <c r="G13" s="106">
        <v>12</v>
      </c>
      <c r="H13" s="106">
        <v>3</v>
      </c>
      <c r="I13" s="107">
        <v>5</v>
      </c>
      <c r="J13" s="34">
        <f t="shared" si="0"/>
        <v>218</v>
      </c>
      <c r="K13"/>
    </row>
    <row r="14" spans="1:11" s="4" customFormat="1" ht="10.5" customHeight="1">
      <c r="A14" s="11" t="s">
        <v>17</v>
      </c>
      <c r="B14" s="105">
        <v>98</v>
      </c>
      <c r="C14" s="106">
        <v>64</v>
      </c>
      <c r="D14" s="106">
        <v>28</v>
      </c>
      <c r="E14" s="106">
        <v>21</v>
      </c>
      <c r="F14" s="106">
        <v>8</v>
      </c>
      <c r="G14" s="106">
        <v>2</v>
      </c>
      <c r="H14" s="106">
        <v>1</v>
      </c>
      <c r="I14" s="107">
        <v>0</v>
      </c>
      <c r="J14" s="79">
        <f t="shared" si="0"/>
        <v>222</v>
      </c>
      <c r="K14"/>
    </row>
    <row r="15" spans="1:10" s="4" customFormat="1" ht="10.5" customHeight="1">
      <c r="A15" s="80" t="s">
        <v>5</v>
      </c>
      <c r="B15" s="86">
        <f>SUM(B8:B14)</f>
        <v>348</v>
      </c>
      <c r="C15" s="15">
        <f aca="true" t="shared" si="1" ref="C15:J15">SUM(C8:C14)</f>
        <v>232</v>
      </c>
      <c r="D15" s="15">
        <f t="shared" si="1"/>
        <v>130</v>
      </c>
      <c r="E15" s="15">
        <f t="shared" si="1"/>
        <v>123</v>
      </c>
      <c r="F15" s="15">
        <f t="shared" si="1"/>
        <v>64</v>
      </c>
      <c r="G15" s="15">
        <f t="shared" si="1"/>
        <v>98</v>
      </c>
      <c r="H15" s="15">
        <f t="shared" si="1"/>
        <v>64</v>
      </c>
      <c r="I15" s="100">
        <f t="shared" si="1"/>
        <v>50</v>
      </c>
      <c r="J15" s="35">
        <f t="shared" si="1"/>
        <v>1109</v>
      </c>
    </row>
    <row r="16" spans="1:11" s="26" customFormat="1" ht="10.5" customHeight="1">
      <c r="A16" s="23"/>
      <c r="B16" s="119">
        <f aca="true" t="shared" si="2" ref="B16:H16">B15/$J15</f>
        <v>0.31379621280432823</v>
      </c>
      <c r="C16" s="120">
        <f t="shared" si="2"/>
        <v>0.20919747520288548</v>
      </c>
      <c r="D16" s="120">
        <f t="shared" si="2"/>
        <v>0.11722272317403065</v>
      </c>
      <c r="E16" s="120">
        <f t="shared" si="2"/>
        <v>0.1109107303877367</v>
      </c>
      <c r="F16" s="120">
        <f t="shared" si="2"/>
        <v>0.057709648331830475</v>
      </c>
      <c r="G16" s="120">
        <f t="shared" si="2"/>
        <v>0.08836789900811542</v>
      </c>
      <c r="H16" s="120">
        <f t="shared" si="2"/>
        <v>0.057709648331830475</v>
      </c>
      <c r="I16" s="120">
        <v>0.04</v>
      </c>
      <c r="J16" s="75"/>
      <c r="K16" s="54"/>
    </row>
    <row r="17" spans="1:10" s="4" customFormat="1" ht="10.5" customHeight="1">
      <c r="A17" s="11" t="s">
        <v>78</v>
      </c>
      <c r="B17" s="105">
        <v>12</v>
      </c>
      <c r="C17" s="106">
        <v>0</v>
      </c>
      <c r="D17" s="106">
        <v>1</v>
      </c>
      <c r="E17" s="106">
        <v>0</v>
      </c>
      <c r="F17" s="106">
        <v>0</v>
      </c>
      <c r="G17" s="106">
        <v>0</v>
      </c>
      <c r="H17" s="106">
        <v>1</v>
      </c>
      <c r="I17" s="107">
        <v>3</v>
      </c>
      <c r="J17" s="34">
        <f>SUM(B17:I17)</f>
        <v>17</v>
      </c>
    </row>
    <row r="18" spans="1:10" s="4" customFormat="1" ht="10.5" customHeight="1">
      <c r="A18" s="11" t="s">
        <v>10</v>
      </c>
      <c r="B18" s="105">
        <v>0</v>
      </c>
      <c r="C18" s="106">
        <v>1</v>
      </c>
      <c r="D18" s="106">
        <v>0</v>
      </c>
      <c r="E18" s="106">
        <v>1</v>
      </c>
      <c r="F18" s="106">
        <v>0</v>
      </c>
      <c r="G18" s="106">
        <v>0</v>
      </c>
      <c r="H18" s="106">
        <v>1</v>
      </c>
      <c r="I18" s="107">
        <v>1</v>
      </c>
      <c r="J18" s="34">
        <f>SUM(B18:I18)</f>
        <v>4</v>
      </c>
    </row>
    <row r="19" spans="1:10" s="4" customFormat="1" ht="10.5" customHeight="1">
      <c r="A19" s="11" t="s">
        <v>11</v>
      </c>
      <c r="B19" s="105">
        <v>23</v>
      </c>
      <c r="C19" s="106">
        <v>10</v>
      </c>
      <c r="D19" s="106">
        <v>7</v>
      </c>
      <c r="E19" s="106">
        <v>11</v>
      </c>
      <c r="F19" s="106">
        <v>8</v>
      </c>
      <c r="G19" s="106">
        <v>16</v>
      </c>
      <c r="H19" s="106">
        <v>19</v>
      </c>
      <c r="I19" s="107">
        <v>13</v>
      </c>
      <c r="J19" s="34">
        <f>SUM(B19:I19)</f>
        <v>107</v>
      </c>
    </row>
    <row r="20" spans="1:10" s="4" customFormat="1" ht="10.5" customHeight="1">
      <c r="A20" s="80" t="s">
        <v>13</v>
      </c>
      <c r="B20" s="86">
        <f>SUM(B17:B19)</f>
        <v>35</v>
      </c>
      <c r="C20" s="15">
        <f aca="true" t="shared" si="3" ref="C20:J20">SUM(C17:C19)</f>
        <v>11</v>
      </c>
      <c r="D20" s="15">
        <f t="shared" si="3"/>
        <v>8</v>
      </c>
      <c r="E20" s="15">
        <f t="shared" si="3"/>
        <v>12</v>
      </c>
      <c r="F20" s="15">
        <f t="shared" si="3"/>
        <v>8</v>
      </c>
      <c r="G20" s="15">
        <f t="shared" si="3"/>
        <v>16</v>
      </c>
      <c r="H20" s="15">
        <f t="shared" si="3"/>
        <v>21</v>
      </c>
      <c r="I20" s="15">
        <f t="shared" si="3"/>
        <v>17</v>
      </c>
      <c r="J20" s="35">
        <f t="shared" si="3"/>
        <v>128</v>
      </c>
    </row>
    <row r="21" spans="1:11" s="26" customFormat="1" ht="10.5" customHeight="1">
      <c r="A21" s="23"/>
      <c r="B21" s="93">
        <f>B20/$J20</f>
        <v>0.2734375</v>
      </c>
      <c r="C21" s="27">
        <f aca="true" t="shared" si="4" ref="C21:I21">C20/$J20</f>
        <v>0.0859375</v>
      </c>
      <c r="D21" s="27">
        <f t="shared" si="4"/>
        <v>0.0625</v>
      </c>
      <c r="E21" s="27">
        <f t="shared" si="4"/>
        <v>0.09375</v>
      </c>
      <c r="F21" s="27">
        <f t="shared" si="4"/>
        <v>0.0625</v>
      </c>
      <c r="G21" s="27">
        <f t="shared" si="4"/>
        <v>0.125</v>
      </c>
      <c r="H21" s="27">
        <v>0.17</v>
      </c>
      <c r="I21" s="27">
        <f t="shared" si="4"/>
        <v>0.1328125</v>
      </c>
      <c r="J21" s="74"/>
      <c r="K21" s="54"/>
    </row>
    <row r="22" spans="1:10" s="4" customFormat="1" ht="10.5" customHeight="1" thickBot="1">
      <c r="A22" s="84" t="s">
        <v>6</v>
      </c>
      <c r="B22" s="88">
        <f>B20+B15</f>
        <v>383</v>
      </c>
      <c r="C22" s="17">
        <f aca="true" t="shared" si="5" ref="C22:J22">C20+C15</f>
        <v>243</v>
      </c>
      <c r="D22" s="17">
        <f t="shared" si="5"/>
        <v>138</v>
      </c>
      <c r="E22" s="17">
        <f t="shared" si="5"/>
        <v>135</v>
      </c>
      <c r="F22" s="17">
        <f t="shared" si="5"/>
        <v>72</v>
      </c>
      <c r="G22" s="17">
        <f t="shared" si="5"/>
        <v>114</v>
      </c>
      <c r="H22" s="17">
        <f t="shared" si="5"/>
        <v>85</v>
      </c>
      <c r="I22" s="17">
        <f t="shared" si="5"/>
        <v>67</v>
      </c>
      <c r="J22" s="20">
        <f t="shared" si="5"/>
        <v>1237</v>
      </c>
    </row>
    <row r="23" spans="1:11" s="6" customFormat="1" ht="10.5" customHeight="1" thickBot="1">
      <c r="A23" s="83"/>
      <c r="B23" s="89">
        <f aca="true" t="shared" si="6" ref="B23:I23">B22/$J22</f>
        <v>0.30962004850444624</v>
      </c>
      <c r="C23" s="18">
        <f t="shared" si="6"/>
        <v>0.19644300727566694</v>
      </c>
      <c r="D23" s="18">
        <f t="shared" si="6"/>
        <v>0.11156022635408246</v>
      </c>
      <c r="E23" s="18">
        <f t="shared" si="6"/>
        <v>0.10913500404203719</v>
      </c>
      <c r="F23" s="18">
        <f t="shared" si="6"/>
        <v>0.0582053354890865</v>
      </c>
      <c r="G23" s="18">
        <f t="shared" si="6"/>
        <v>0.09215844785772029</v>
      </c>
      <c r="H23" s="18">
        <f t="shared" si="6"/>
        <v>0.068714632174616</v>
      </c>
      <c r="I23" s="18">
        <f t="shared" si="6"/>
        <v>0.054163298302344384</v>
      </c>
      <c r="J23" s="139"/>
      <c r="K23" s="54"/>
    </row>
    <row r="24" spans="1:10" s="6" customFormat="1" ht="10.5" customHeight="1" thickBot="1">
      <c r="A24" s="52"/>
      <c r="B24" s="18"/>
      <c r="C24" s="18"/>
      <c r="D24" s="18"/>
      <c r="E24" s="18"/>
      <c r="F24" s="18"/>
      <c r="G24" s="18"/>
      <c r="H24" s="18"/>
      <c r="I24" s="18"/>
      <c r="J24" s="53"/>
    </row>
    <row r="25" spans="1:10" s="2" customFormat="1" ht="13.5" customHeight="1" thickBot="1">
      <c r="A25" s="32" t="s">
        <v>64</v>
      </c>
      <c r="B25" s="7" t="s">
        <v>45</v>
      </c>
      <c r="C25" s="8" t="s">
        <v>46</v>
      </c>
      <c r="D25" s="8" t="s">
        <v>47</v>
      </c>
      <c r="E25" s="8" t="s">
        <v>48</v>
      </c>
      <c r="F25" s="8" t="s">
        <v>49</v>
      </c>
      <c r="G25" s="8" t="s">
        <v>50</v>
      </c>
      <c r="H25" s="8" t="s">
        <v>51</v>
      </c>
      <c r="I25" s="8" t="s">
        <v>52</v>
      </c>
      <c r="J25" s="9" t="s">
        <v>3</v>
      </c>
    </row>
    <row r="26" spans="1:11" s="4" customFormat="1" ht="10.5" customHeight="1">
      <c r="A26" s="11" t="s">
        <v>80</v>
      </c>
      <c r="B26" s="105">
        <v>107</v>
      </c>
      <c r="C26" s="106">
        <v>41</v>
      </c>
      <c r="D26" s="106">
        <v>18</v>
      </c>
      <c r="E26" s="106">
        <v>7</v>
      </c>
      <c r="F26" s="106">
        <v>5</v>
      </c>
      <c r="G26" s="106">
        <v>3</v>
      </c>
      <c r="H26" s="106">
        <v>0</v>
      </c>
      <c r="I26" s="107">
        <v>0</v>
      </c>
      <c r="J26" s="34">
        <f aca="true" t="shared" si="7" ref="J26:J31">SUM(B26:I26)</f>
        <v>181</v>
      </c>
      <c r="K26"/>
    </row>
    <row r="27" spans="1:11" s="4" customFormat="1" ht="11.25" customHeight="1">
      <c r="A27" s="11" t="s">
        <v>65</v>
      </c>
      <c r="B27" s="105">
        <v>111</v>
      </c>
      <c r="C27" s="106">
        <v>42</v>
      </c>
      <c r="D27" s="106">
        <v>15</v>
      </c>
      <c r="E27" s="106">
        <v>4</v>
      </c>
      <c r="F27" s="106">
        <v>1</v>
      </c>
      <c r="G27" s="106">
        <v>0</v>
      </c>
      <c r="H27" s="106">
        <v>0</v>
      </c>
      <c r="I27" s="107">
        <v>0</v>
      </c>
      <c r="J27" s="34">
        <f t="shared" si="7"/>
        <v>173</v>
      </c>
      <c r="K27"/>
    </row>
    <row r="28" spans="1:11" s="4" customFormat="1" ht="10.5" customHeight="1">
      <c r="A28" s="11" t="s">
        <v>81</v>
      </c>
      <c r="B28" s="105">
        <v>103</v>
      </c>
      <c r="C28" s="106">
        <v>26</v>
      </c>
      <c r="D28" s="106">
        <v>8</v>
      </c>
      <c r="E28" s="106">
        <v>5</v>
      </c>
      <c r="F28" s="106">
        <v>1</v>
      </c>
      <c r="G28" s="106">
        <v>2</v>
      </c>
      <c r="H28" s="106">
        <v>0</v>
      </c>
      <c r="I28" s="107">
        <v>0</v>
      </c>
      <c r="J28" s="34">
        <f t="shared" si="7"/>
        <v>145</v>
      </c>
      <c r="K28"/>
    </row>
    <row r="29" spans="1:11" s="4" customFormat="1" ht="10.5" customHeight="1">
      <c r="A29" s="11" t="s">
        <v>40</v>
      </c>
      <c r="B29" s="105">
        <v>93</v>
      </c>
      <c r="C29" s="106">
        <v>20</v>
      </c>
      <c r="D29" s="106">
        <v>3</v>
      </c>
      <c r="E29" s="106">
        <v>1</v>
      </c>
      <c r="F29" s="106">
        <v>1</v>
      </c>
      <c r="G29" s="106">
        <v>0</v>
      </c>
      <c r="H29" s="106">
        <v>0</v>
      </c>
      <c r="I29" s="107">
        <v>0</v>
      </c>
      <c r="J29" s="34">
        <f t="shared" si="7"/>
        <v>118</v>
      </c>
      <c r="K29"/>
    </row>
    <row r="30" spans="1:11" s="4" customFormat="1" ht="10.5" customHeight="1">
      <c r="A30" s="77" t="s">
        <v>66</v>
      </c>
      <c r="B30" s="105">
        <v>99</v>
      </c>
      <c r="C30" s="106">
        <v>26</v>
      </c>
      <c r="D30" s="106">
        <v>5</v>
      </c>
      <c r="E30" s="106">
        <v>7</v>
      </c>
      <c r="F30" s="106">
        <v>7</v>
      </c>
      <c r="G30" s="106">
        <v>3</v>
      </c>
      <c r="H30" s="106">
        <v>0</v>
      </c>
      <c r="I30" s="107">
        <v>0</v>
      </c>
      <c r="J30" s="34">
        <f t="shared" si="7"/>
        <v>147</v>
      </c>
      <c r="K30"/>
    </row>
    <row r="31" spans="1:11" s="4" customFormat="1" ht="10.5" customHeight="1">
      <c r="A31" s="77" t="s">
        <v>82</v>
      </c>
      <c r="B31" s="105">
        <v>108</v>
      </c>
      <c r="C31" s="106">
        <v>27</v>
      </c>
      <c r="D31" s="106">
        <v>30</v>
      </c>
      <c r="E31" s="106">
        <v>3</v>
      </c>
      <c r="F31" s="106">
        <v>3</v>
      </c>
      <c r="G31" s="106">
        <v>0</v>
      </c>
      <c r="H31" s="106">
        <v>0</v>
      </c>
      <c r="I31" s="107">
        <v>1</v>
      </c>
      <c r="J31" s="34">
        <f t="shared" si="7"/>
        <v>172</v>
      </c>
      <c r="K31"/>
    </row>
    <row r="32" spans="1:11" s="4" customFormat="1" ht="10.5" customHeight="1">
      <c r="A32" s="80" t="s">
        <v>5</v>
      </c>
      <c r="B32" s="86">
        <f aca="true" t="shared" si="8" ref="B32:J32">SUM(B26:B31)</f>
        <v>621</v>
      </c>
      <c r="C32" s="15">
        <f t="shared" si="8"/>
        <v>182</v>
      </c>
      <c r="D32" s="15">
        <f t="shared" si="8"/>
        <v>79</v>
      </c>
      <c r="E32" s="15">
        <f t="shared" si="8"/>
        <v>27</v>
      </c>
      <c r="F32" s="15">
        <f t="shared" si="8"/>
        <v>18</v>
      </c>
      <c r="G32" s="15">
        <f t="shared" si="8"/>
        <v>8</v>
      </c>
      <c r="H32" s="15">
        <f t="shared" si="8"/>
        <v>0</v>
      </c>
      <c r="I32" s="100">
        <f t="shared" si="8"/>
        <v>1</v>
      </c>
      <c r="J32" s="35">
        <f t="shared" si="8"/>
        <v>936</v>
      </c>
      <c r="K32" s="26"/>
    </row>
    <row r="33" spans="1:11" s="26" customFormat="1" ht="10.5" customHeight="1">
      <c r="A33" s="23"/>
      <c r="B33" s="119">
        <f aca="true" t="shared" si="9" ref="B33:H33">B32/$J32</f>
        <v>0.6634615384615384</v>
      </c>
      <c r="C33" s="120">
        <v>0.2</v>
      </c>
      <c r="D33" s="120">
        <f t="shared" si="9"/>
        <v>0.08440170940170941</v>
      </c>
      <c r="E33" s="120">
        <f t="shared" si="9"/>
        <v>0.028846153846153848</v>
      </c>
      <c r="F33" s="120">
        <f t="shared" si="9"/>
        <v>0.019230769230769232</v>
      </c>
      <c r="G33" s="120">
        <f>G32/$J32</f>
        <v>0.008547008547008548</v>
      </c>
      <c r="H33" s="120">
        <f t="shared" si="9"/>
        <v>0</v>
      </c>
      <c r="I33" s="121">
        <f>I32/$J32</f>
        <v>0.0010683760683760685</v>
      </c>
      <c r="J33" s="75"/>
      <c r="K33" s="54"/>
    </row>
    <row r="34" spans="1:10" s="4" customFormat="1" ht="10.5" customHeight="1">
      <c r="A34" s="11" t="s">
        <v>85</v>
      </c>
      <c r="B34" s="105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7">
        <v>0</v>
      </c>
      <c r="J34" s="34">
        <f>SUM(B34:I34)</f>
        <v>0</v>
      </c>
    </row>
    <row r="35" spans="1:10" s="4" customFormat="1" ht="10.5" customHeight="1">
      <c r="A35" s="11" t="s">
        <v>81</v>
      </c>
      <c r="B35" s="105">
        <v>0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7">
        <v>0</v>
      </c>
      <c r="J35" s="34">
        <f>SUM(B35:I35)</f>
        <v>0</v>
      </c>
    </row>
    <row r="36" spans="1:10" s="4" customFormat="1" ht="10.5" customHeight="1">
      <c r="A36" s="11" t="s">
        <v>83</v>
      </c>
      <c r="B36" s="105">
        <v>41</v>
      </c>
      <c r="C36" s="106">
        <v>14</v>
      </c>
      <c r="D36" s="106">
        <v>3</v>
      </c>
      <c r="E36" s="106">
        <v>2</v>
      </c>
      <c r="F36" s="106">
        <v>0</v>
      </c>
      <c r="G36" s="106">
        <v>0</v>
      </c>
      <c r="H36" s="106">
        <v>1</v>
      </c>
      <c r="I36" s="107">
        <v>0</v>
      </c>
      <c r="J36" s="34">
        <f>SUM(B36:I36)</f>
        <v>61</v>
      </c>
    </row>
    <row r="37" spans="1:10" s="4" customFormat="1" ht="10.5" customHeight="1">
      <c r="A37" s="11" t="s">
        <v>40</v>
      </c>
      <c r="B37" s="105">
        <v>1</v>
      </c>
      <c r="C37" s="106">
        <v>3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7">
        <v>0</v>
      </c>
      <c r="J37" s="34">
        <f>SUM(B37:I37)</f>
        <v>4</v>
      </c>
    </row>
    <row r="38" spans="1:10" s="4" customFormat="1" ht="10.5" customHeight="1">
      <c r="A38" s="80" t="s">
        <v>13</v>
      </c>
      <c r="B38" s="86">
        <f>SUM(B34:B37)</f>
        <v>42</v>
      </c>
      <c r="C38" s="15">
        <f aca="true" t="shared" si="10" ref="C38:J38">SUM(C34:C37)</f>
        <v>17</v>
      </c>
      <c r="D38" s="15">
        <f t="shared" si="10"/>
        <v>3</v>
      </c>
      <c r="E38" s="15">
        <f t="shared" si="10"/>
        <v>2</v>
      </c>
      <c r="F38" s="15">
        <f t="shared" si="10"/>
        <v>0</v>
      </c>
      <c r="G38" s="15">
        <f t="shared" si="10"/>
        <v>0</v>
      </c>
      <c r="H38" s="15">
        <f t="shared" si="10"/>
        <v>1</v>
      </c>
      <c r="I38" s="15">
        <f t="shared" si="10"/>
        <v>0</v>
      </c>
      <c r="J38" s="35">
        <f t="shared" si="10"/>
        <v>65</v>
      </c>
    </row>
    <row r="39" spans="1:11" s="26" customFormat="1" ht="10.5" customHeight="1">
      <c r="A39" s="23"/>
      <c r="B39" s="92">
        <f>B38/$J38</f>
        <v>0.6461538461538462</v>
      </c>
      <c r="C39" s="27">
        <f aca="true" t="shared" si="11" ref="C39:I39">C38/$J38</f>
        <v>0.26153846153846155</v>
      </c>
      <c r="D39" s="27">
        <f t="shared" si="11"/>
        <v>0.046153846153846156</v>
      </c>
      <c r="E39" s="27">
        <f t="shared" si="11"/>
        <v>0.03076923076923077</v>
      </c>
      <c r="F39" s="27">
        <f t="shared" si="11"/>
        <v>0</v>
      </c>
      <c r="G39" s="27">
        <f t="shared" si="11"/>
        <v>0</v>
      </c>
      <c r="H39" s="27">
        <v>0.01</v>
      </c>
      <c r="I39" s="27">
        <f t="shared" si="11"/>
        <v>0</v>
      </c>
      <c r="J39" s="74"/>
      <c r="K39" s="54"/>
    </row>
    <row r="40" spans="1:10" s="4" customFormat="1" ht="10.5" customHeight="1" thickBot="1">
      <c r="A40" s="84" t="s">
        <v>6</v>
      </c>
      <c r="B40" s="88">
        <f>B38+B32</f>
        <v>663</v>
      </c>
      <c r="C40" s="17">
        <f aca="true" t="shared" si="12" ref="C40:J40">C38+C32</f>
        <v>199</v>
      </c>
      <c r="D40" s="17">
        <f t="shared" si="12"/>
        <v>82</v>
      </c>
      <c r="E40" s="17">
        <f t="shared" si="12"/>
        <v>29</v>
      </c>
      <c r="F40" s="17">
        <f t="shared" si="12"/>
        <v>18</v>
      </c>
      <c r="G40" s="17">
        <f t="shared" si="12"/>
        <v>8</v>
      </c>
      <c r="H40" s="17">
        <f t="shared" si="12"/>
        <v>1</v>
      </c>
      <c r="I40" s="17">
        <f t="shared" si="12"/>
        <v>1</v>
      </c>
      <c r="J40" s="20">
        <f t="shared" si="12"/>
        <v>1001</v>
      </c>
    </row>
    <row r="41" spans="1:11" s="6" customFormat="1" ht="10.5" customHeight="1" thickBot="1">
      <c r="A41" s="83"/>
      <c r="B41" s="89">
        <f aca="true" t="shared" si="13" ref="B41:I41">B40/$J40</f>
        <v>0.6623376623376623</v>
      </c>
      <c r="C41" s="18">
        <f t="shared" si="13"/>
        <v>0.19880119880119881</v>
      </c>
      <c r="D41" s="18">
        <f t="shared" si="13"/>
        <v>0.08191808191808192</v>
      </c>
      <c r="E41" s="18">
        <f t="shared" si="13"/>
        <v>0.028971028971028972</v>
      </c>
      <c r="F41" s="18">
        <f t="shared" si="13"/>
        <v>0.017982017982017984</v>
      </c>
      <c r="G41" s="18">
        <f t="shared" si="13"/>
        <v>0.007992007992007992</v>
      </c>
      <c r="H41" s="18">
        <f t="shared" si="13"/>
        <v>0.000999000999000999</v>
      </c>
      <c r="I41" s="18">
        <f t="shared" si="13"/>
        <v>0.000999000999000999</v>
      </c>
      <c r="J41" s="139"/>
      <c r="K41" s="54"/>
    </row>
    <row r="42" ht="13.5" customHeight="1"/>
    <row r="43" ht="13.5" customHeight="1"/>
    <row r="44" ht="13.5" customHeight="1"/>
    <row r="45" spans="1:2" ht="13.5" customHeight="1">
      <c r="A45" s="65"/>
      <c r="B45" s="64"/>
    </row>
    <row r="46" ht="13.5" customHeight="1"/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="95" zoomScaleNormal="95" zoomScalePageLayoutView="0" workbookViewId="0" topLeftCell="A10">
      <selection activeCell="D41" sqref="D41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23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24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18</v>
      </c>
      <c r="B7" s="7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9" t="s">
        <v>3</v>
      </c>
    </row>
    <row r="8" spans="1:10" s="132" customFormat="1" ht="13.5" customHeight="1">
      <c r="A8" s="11" t="s">
        <v>36</v>
      </c>
      <c r="B8" s="105">
        <v>0</v>
      </c>
      <c r="C8" s="106">
        <v>4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7">
        <v>0</v>
      </c>
      <c r="J8" s="34">
        <f>SUM(B8:I8)</f>
        <v>4</v>
      </c>
    </row>
    <row r="9" spans="1:11" s="4" customFormat="1" ht="13.5" customHeight="1">
      <c r="A9" s="11" t="s">
        <v>39</v>
      </c>
      <c r="B9" s="105">
        <v>82</v>
      </c>
      <c r="C9" s="106">
        <v>87</v>
      </c>
      <c r="D9" s="106">
        <v>69</v>
      </c>
      <c r="E9" s="106">
        <v>54</v>
      </c>
      <c r="F9" s="106">
        <v>30</v>
      </c>
      <c r="G9" s="106">
        <v>35</v>
      </c>
      <c r="H9" s="106">
        <v>18</v>
      </c>
      <c r="I9" s="107">
        <v>1</v>
      </c>
      <c r="J9" s="34">
        <f>SUM(B9:I9)</f>
        <v>376</v>
      </c>
      <c r="K9"/>
    </row>
    <row r="10" spans="1:11" s="4" customFormat="1" ht="13.5" customHeight="1">
      <c r="A10" s="11" t="s">
        <v>1</v>
      </c>
      <c r="B10" s="105">
        <v>0</v>
      </c>
      <c r="C10" s="106">
        <v>0</v>
      </c>
      <c r="D10" s="106">
        <v>2</v>
      </c>
      <c r="E10" s="106">
        <v>3</v>
      </c>
      <c r="F10" s="106">
        <v>3</v>
      </c>
      <c r="G10" s="106">
        <v>4</v>
      </c>
      <c r="H10" s="106">
        <v>10</v>
      </c>
      <c r="I10" s="107">
        <v>6</v>
      </c>
      <c r="J10" s="34">
        <f>SUM(B10:I10)</f>
        <v>28</v>
      </c>
      <c r="K10"/>
    </row>
    <row r="11" spans="1:11" s="4" customFormat="1" ht="13.5" customHeight="1">
      <c r="A11" s="11" t="s">
        <v>16</v>
      </c>
      <c r="B11" s="105">
        <v>3</v>
      </c>
      <c r="C11" s="106">
        <v>2</v>
      </c>
      <c r="D11" s="106">
        <v>1</v>
      </c>
      <c r="E11" s="106">
        <v>2</v>
      </c>
      <c r="F11" s="106">
        <v>0</v>
      </c>
      <c r="G11" s="106">
        <v>1</v>
      </c>
      <c r="H11" s="106">
        <v>0</v>
      </c>
      <c r="I11" s="107">
        <v>0</v>
      </c>
      <c r="J11" s="34">
        <f>SUM(B11:I11)</f>
        <v>9</v>
      </c>
      <c r="K11"/>
    </row>
    <row r="12" spans="1:10" s="4" customFormat="1" ht="13.5" customHeight="1" thickBot="1">
      <c r="A12" s="80" t="s">
        <v>5</v>
      </c>
      <c r="B12" s="103">
        <f aca="true" t="shared" si="0" ref="B12:J12">SUM(B8:B11)</f>
        <v>85</v>
      </c>
      <c r="C12" s="68">
        <f t="shared" si="0"/>
        <v>93</v>
      </c>
      <c r="D12" s="68">
        <f t="shared" si="0"/>
        <v>72</v>
      </c>
      <c r="E12" s="68">
        <f t="shared" si="0"/>
        <v>59</v>
      </c>
      <c r="F12" s="68">
        <f t="shared" si="0"/>
        <v>33</v>
      </c>
      <c r="G12" s="68">
        <f t="shared" si="0"/>
        <v>40</v>
      </c>
      <c r="H12" s="68">
        <f t="shared" si="0"/>
        <v>28</v>
      </c>
      <c r="I12" s="71">
        <f t="shared" si="0"/>
        <v>7</v>
      </c>
      <c r="J12" s="69">
        <f t="shared" si="0"/>
        <v>417</v>
      </c>
    </row>
    <row r="13" spans="1:11" s="26" customFormat="1" ht="13.5" customHeight="1">
      <c r="A13" s="23"/>
      <c r="B13" s="113">
        <f>B12/$J12</f>
        <v>0.2038369304556355</v>
      </c>
      <c r="C13" s="67">
        <f>C12/$J12</f>
        <v>0.22302158273381295</v>
      </c>
      <c r="D13" s="67">
        <f aca="true" t="shared" si="1" ref="D13:I13">D12/$J12</f>
        <v>0.17266187050359713</v>
      </c>
      <c r="E13" s="67">
        <f>E12/$J12</f>
        <v>0.14148681055155876</v>
      </c>
      <c r="F13" s="67">
        <f t="shared" si="1"/>
        <v>0.07913669064748201</v>
      </c>
      <c r="G13" s="67">
        <f t="shared" si="1"/>
        <v>0.09592326139088729</v>
      </c>
      <c r="H13" s="67">
        <f t="shared" si="1"/>
        <v>0.0671462829736211</v>
      </c>
      <c r="I13" s="72">
        <f t="shared" si="1"/>
        <v>0.016786570743405275</v>
      </c>
      <c r="J13" s="141"/>
      <c r="K13" s="54"/>
    </row>
    <row r="14" spans="1:11" s="4" customFormat="1" ht="13.5" customHeight="1">
      <c r="A14" s="11" t="s">
        <v>78</v>
      </c>
      <c r="B14" s="105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7">
        <v>0</v>
      </c>
      <c r="J14" s="34">
        <f>SUM(B14:I14)</f>
        <v>0</v>
      </c>
      <c r="K14"/>
    </row>
    <row r="15" spans="1:11" s="4" customFormat="1" ht="13.5" customHeight="1">
      <c r="A15" s="11" t="s">
        <v>11</v>
      </c>
      <c r="B15" s="105">
        <v>5</v>
      </c>
      <c r="C15" s="106">
        <v>2</v>
      </c>
      <c r="D15" s="106">
        <v>1</v>
      </c>
      <c r="E15" s="106">
        <v>1</v>
      </c>
      <c r="F15" s="106">
        <v>2</v>
      </c>
      <c r="G15" s="106">
        <v>5</v>
      </c>
      <c r="H15" s="106">
        <v>1</v>
      </c>
      <c r="I15" s="107">
        <v>2</v>
      </c>
      <c r="J15" s="34">
        <f>SUM(B15:I15)</f>
        <v>19</v>
      </c>
      <c r="K15"/>
    </row>
    <row r="16" spans="1:10" s="4" customFormat="1" ht="13.5" customHeight="1">
      <c r="A16" s="80" t="s">
        <v>13</v>
      </c>
      <c r="B16" s="86">
        <f aca="true" t="shared" si="2" ref="B16:J16">SUM(B14:B15)</f>
        <v>5</v>
      </c>
      <c r="C16" s="15">
        <f t="shared" si="2"/>
        <v>2</v>
      </c>
      <c r="D16" s="15">
        <f t="shared" si="2"/>
        <v>1</v>
      </c>
      <c r="E16" s="15">
        <f t="shared" si="2"/>
        <v>1</v>
      </c>
      <c r="F16" s="15">
        <f t="shared" si="2"/>
        <v>2</v>
      </c>
      <c r="G16" s="15">
        <f t="shared" si="2"/>
        <v>5</v>
      </c>
      <c r="H16" s="15">
        <f t="shared" si="2"/>
        <v>1</v>
      </c>
      <c r="I16" s="15">
        <f t="shared" si="2"/>
        <v>2</v>
      </c>
      <c r="J16" s="35">
        <f t="shared" si="2"/>
        <v>19</v>
      </c>
    </row>
    <row r="17" spans="1:11" s="26" customFormat="1" ht="13.5" customHeight="1">
      <c r="A17" s="23"/>
      <c r="B17" s="93">
        <f aca="true" t="shared" si="3" ref="B17:I17">B16/$J16</f>
        <v>0.2631578947368421</v>
      </c>
      <c r="C17" s="27">
        <f t="shared" si="3"/>
        <v>0.10526315789473684</v>
      </c>
      <c r="D17" s="27">
        <f t="shared" si="3"/>
        <v>0.05263157894736842</v>
      </c>
      <c r="E17" s="27">
        <f t="shared" si="3"/>
        <v>0.05263157894736842</v>
      </c>
      <c r="F17" s="27">
        <f t="shared" si="3"/>
        <v>0.10526315789473684</v>
      </c>
      <c r="G17" s="27">
        <f t="shared" si="3"/>
        <v>0.2631578947368421</v>
      </c>
      <c r="H17" s="27">
        <f t="shared" si="3"/>
        <v>0.05263157894736842</v>
      </c>
      <c r="I17" s="27">
        <f t="shared" si="3"/>
        <v>0.10526315789473684</v>
      </c>
      <c r="J17" s="140"/>
      <c r="K17" s="54"/>
    </row>
    <row r="18" spans="1:10" s="4" customFormat="1" ht="13.5" customHeight="1" thickBot="1">
      <c r="A18" s="84" t="s">
        <v>6</v>
      </c>
      <c r="B18" s="88">
        <f aca="true" t="shared" si="4" ref="B18:I18">B16+B12</f>
        <v>90</v>
      </c>
      <c r="C18" s="17">
        <f t="shared" si="4"/>
        <v>95</v>
      </c>
      <c r="D18" s="17">
        <f t="shared" si="4"/>
        <v>73</v>
      </c>
      <c r="E18" s="17">
        <f t="shared" si="4"/>
        <v>60</v>
      </c>
      <c r="F18" s="17">
        <f t="shared" si="4"/>
        <v>35</v>
      </c>
      <c r="G18" s="17">
        <f t="shared" si="4"/>
        <v>45</v>
      </c>
      <c r="H18" s="17">
        <f t="shared" si="4"/>
        <v>29</v>
      </c>
      <c r="I18" s="17">
        <f t="shared" si="4"/>
        <v>9</v>
      </c>
      <c r="J18" s="20">
        <f>J16+J12</f>
        <v>436</v>
      </c>
    </row>
    <row r="19" spans="1:11" s="6" customFormat="1" ht="13.5" customHeight="1" thickBot="1">
      <c r="A19" s="83"/>
      <c r="B19" s="89">
        <v>0.2</v>
      </c>
      <c r="C19" s="18">
        <f>C18/$J18</f>
        <v>0.21788990825688073</v>
      </c>
      <c r="D19" s="18">
        <f>D18/$J18</f>
        <v>0.16743119266055045</v>
      </c>
      <c r="E19" s="18">
        <f>E18/$J18</f>
        <v>0.13761467889908258</v>
      </c>
      <c r="F19" s="18">
        <f>F18/$J18</f>
        <v>0.08027522935779817</v>
      </c>
      <c r="G19" s="18">
        <f>G18/$J18</f>
        <v>0.10321100917431193</v>
      </c>
      <c r="H19" s="18">
        <f>H18/$J18</f>
        <v>0.06651376146788991</v>
      </c>
      <c r="I19" s="18">
        <f>I18/$J18</f>
        <v>0.020642201834862386</v>
      </c>
      <c r="J19" s="139"/>
      <c r="K19" s="54"/>
    </row>
    <row r="20" spans="1:10" s="6" customFormat="1" ht="13.5" customHeight="1" thickBot="1">
      <c r="A20" s="52"/>
      <c r="B20" s="18"/>
      <c r="C20" s="18"/>
      <c r="D20" s="18"/>
      <c r="E20" s="18"/>
      <c r="F20" s="18"/>
      <c r="G20" s="18"/>
      <c r="H20" s="18"/>
      <c r="I20" s="18"/>
      <c r="J20" s="53"/>
    </row>
    <row r="21" spans="1:10" s="2" customFormat="1" ht="13.5" customHeight="1" thickBot="1">
      <c r="A21" s="32" t="s">
        <v>72</v>
      </c>
      <c r="B21" s="7" t="s">
        <v>45</v>
      </c>
      <c r="C21" s="8" t="s">
        <v>46</v>
      </c>
      <c r="D21" s="8" t="s">
        <v>47</v>
      </c>
      <c r="E21" s="8" t="s">
        <v>48</v>
      </c>
      <c r="F21" s="8" t="s">
        <v>49</v>
      </c>
      <c r="G21" s="8" t="s">
        <v>50</v>
      </c>
      <c r="H21" s="8" t="s">
        <v>51</v>
      </c>
      <c r="I21" s="8" t="s">
        <v>52</v>
      </c>
      <c r="J21" s="9" t="s">
        <v>3</v>
      </c>
    </row>
    <row r="22" spans="1:11" s="4" customFormat="1" ht="13.5" customHeight="1">
      <c r="A22" s="11" t="s">
        <v>39</v>
      </c>
      <c r="B22" s="105">
        <v>7</v>
      </c>
      <c r="C22" s="106">
        <v>24</v>
      </c>
      <c r="D22" s="106">
        <v>10</v>
      </c>
      <c r="E22" s="106">
        <v>6</v>
      </c>
      <c r="F22" s="106">
        <v>16</v>
      </c>
      <c r="G22" s="106">
        <v>18</v>
      </c>
      <c r="H22" s="106">
        <v>24</v>
      </c>
      <c r="I22" s="107">
        <v>14</v>
      </c>
      <c r="J22" s="34">
        <f>SUM(B22:I22)</f>
        <v>119</v>
      </c>
      <c r="K22"/>
    </row>
    <row r="23" spans="1:11" s="4" customFormat="1" ht="13.5" customHeight="1">
      <c r="A23" s="11" t="s">
        <v>1</v>
      </c>
      <c r="B23" s="105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1</v>
      </c>
      <c r="I23" s="107">
        <v>6</v>
      </c>
      <c r="J23" s="34">
        <f>SUM(B23:I23)</f>
        <v>7</v>
      </c>
      <c r="K23"/>
    </row>
    <row r="24" spans="1:11" s="4" customFormat="1" ht="13.5" customHeight="1">
      <c r="A24" s="11" t="s">
        <v>16</v>
      </c>
      <c r="B24" s="105">
        <v>1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7">
        <v>1</v>
      </c>
      <c r="J24" s="34">
        <f>SUM(B24:I24)</f>
        <v>2</v>
      </c>
      <c r="K24"/>
    </row>
    <row r="25" spans="1:10" s="4" customFormat="1" ht="13.5" customHeight="1">
      <c r="A25" s="80" t="s">
        <v>5</v>
      </c>
      <c r="B25" s="86">
        <f aca="true" t="shared" si="5" ref="B25:J25">SUM(B22:B24)</f>
        <v>8</v>
      </c>
      <c r="C25" s="15">
        <f t="shared" si="5"/>
        <v>24</v>
      </c>
      <c r="D25" s="15">
        <f t="shared" si="5"/>
        <v>10</v>
      </c>
      <c r="E25" s="15">
        <f t="shared" si="5"/>
        <v>6</v>
      </c>
      <c r="F25" s="15">
        <f t="shared" si="5"/>
        <v>16</v>
      </c>
      <c r="G25" s="15">
        <f t="shared" si="5"/>
        <v>18</v>
      </c>
      <c r="H25" s="15">
        <f t="shared" si="5"/>
        <v>25</v>
      </c>
      <c r="I25" s="100">
        <f t="shared" si="5"/>
        <v>21</v>
      </c>
      <c r="J25" s="35">
        <f t="shared" si="5"/>
        <v>128</v>
      </c>
    </row>
    <row r="26" spans="1:12" s="26" customFormat="1" ht="13.5" customHeight="1" thickBot="1">
      <c r="A26" s="122"/>
      <c r="B26" s="92">
        <f aca="true" t="shared" si="6" ref="B26:I26">B25/$J25</f>
        <v>0.0625</v>
      </c>
      <c r="C26" s="24">
        <f>C25/$J25</f>
        <v>0.1875</v>
      </c>
      <c r="D26" s="24">
        <f t="shared" si="6"/>
        <v>0.078125</v>
      </c>
      <c r="E26" s="24">
        <f t="shared" si="6"/>
        <v>0.046875</v>
      </c>
      <c r="F26" s="24">
        <f t="shared" si="6"/>
        <v>0.125</v>
      </c>
      <c r="G26" s="24">
        <f t="shared" si="6"/>
        <v>0.140625</v>
      </c>
      <c r="H26" s="24">
        <f t="shared" si="6"/>
        <v>0.1953125</v>
      </c>
      <c r="I26" s="25">
        <f t="shared" si="6"/>
        <v>0.1640625</v>
      </c>
      <c r="J26" s="142"/>
      <c r="K26" s="54"/>
      <c r="L26" s="54"/>
    </row>
    <row r="27" spans="1:11" s="4" customFormat="1" ht="13.5" customHeight="1">
      <c r="A27" s="11" t="s">
        <v>78</v>
      </c>
      <c r="B27" s="105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1</v>
      </c>
      <c r="I27" s="107">
        <v>0</v>
      </c>
      <c r="J27" s="34">
        <f>SUM(B27:I27)</f>
        <v>1</v>
      </c>
      <c r="K27"/>
    </row>
    <row r="28" spans="1:11" s="4" customFormat="1" ht="13.5" customHeight="1">
      <c r="A28" s="11" t="s">
        <v>11</v>
      </c>
      <c r="B28" s="105">
        <v>4</v>
      </c>
      <c r="C28" s="106">
        <v>5</v>
      </c>
      <c r="D28" s="106">
        <v>7</v>
      </c>
      <c r="E28" s="106">
        <v>2</v>
      </c>
      <c r="F28" s="106">
        <v>3</v>
      </c>
      <c r="G28" s="106">
        <v>1</v>
      </c>
      <c r="H28" s="106">
        <v>1</v>
      </c>
      <c r="I28" s="107">
        <v>3</v>
      </c>
      <c r="J28" s="34">
        <f>SUM(B28:I28)</f>
        <v>26</v>
      </c>
      <c r="K28"/>
    </row>
    <row r="29" spans="1:10" s="4" customFormat="1" ht="13.5" customHeight="1">
      <c r="A29" s="80" t="s">
        <v>13</v>
      </c>
      <c r="B29" s="86">
        <f aca="true" t="shared" si="7" ref="B29:J29">SUM(B27:B28)</f>
        <v>4</v>
      </c>
      <c r="C29" s="15">
        <f t="shared" si="7"/>
        <v>5</v>
      </c>
      <c r="D29" s="15">
        <f t="shared" si="7"/>
        <v>7</v>
      </c>
      <c r="E29" s="15">
        <f t="shared" si="7"/>
        <v>2</v>
      </c>
      <c r="F29" s="15">
        <f t="shared" si="7"/>
        <v>3</v>
      </c>
      <c r="G29" s="15">
        <f t="shared" si="7"/>
        <v>1</v>
      </c>
      <c r="H29" s="15">
        <f t="shared" si="7"/>
        <v>2</v>
      </c>
      <c r="I29" s="100">
        <f t="shared" si="7"/>
        <v>3</v>
      </c>
      <c r="J29" s="35">
        <f t="shared" si="7"/>
        <v>27</v>
      </c>
    </row>
    <row r="30" spans="1:11" s="26" customFormat="1" ht="13.5" customHeight="1">
      <c r="A30" s="23"/>
      <c r="B30" s="92">
        <f aca="true" t="shared" si="8" ref="B30:I30">B29/$J29</f>
        <v>0.14814814814814814</v>
      </c>
      <c r="C30" s="24">
        <f t="shared" si="8"/>
        <v>0.18518518518518517</v>
      </c>
      <c r="D30" s="27">
        <f t="shared" si="8"/>
        <v>0.25925925925925924</v>
      </c>
      <c r="E30" s="27">
        <f t="shared" si="8"/>
        <v>0.07407407407407407</v>
      </c>
      <c r="F30" s="27">
        <f t="shared" si="8"/>
        <v>0.1111111111111111</v>
      </c>
      <c r="G30" s="27">
        <f t="shared" si="8"/>
        <v>0.037037037037037035</v>
      </c>
      <c r="H30" s="27">
        <f t="shared" si="8"/>
        <v>0.07407407407407407</v>
      </c>
      <c r="I30" s="27">
        <f t="shared" si="8"/>
        <v>0.1111111111111111</v>
      </c>
      <c r="J30" s="140"/>
      <c r="K30" s="54"/>
    </row>
    <row r="31" spans="1:10" s="4" customFormat="1" ht="13.5" customHeight="1" thickBot="1">
      <c r="A31" s="84" t="s">
        <v>6</v>
      </c>
      <c r="B31" s="88">
        <f aca="true" t="shared" si="9" ref="B31:I31">B29+B25</f>
        <v>12</v>
      </c>
      <c r="C31" s="17">
        <f t="shared" si="9"/>
        <v>29</v>
      </c>
      <c r="D31" s="17">
        <f t="shared" si="9"/>
        <v>17</v>
      </c>
      <c r="E31" s="17">
        <f t="shared" si="9"/>
        <v>8</v>
      </c>
      <c r="F31" s="17">
        <f t="shared" si="9"/>
        <v>19</v>
      </c>
      <c r="G31" s="17">
        <f t="shared" si="9"/>
        <v>19</v>
      </c>
      <c r="H31" s="17">
        <f t="shared" si="9"/>
        <v>27</v>
      </c>
      <c r="I31" s="17">
        <f t="shared" si="9"/>
        <v>24</v>
      </c>
      <c r="J31" s="20">
        <f>J29+J25</f>
        <v>155</v>
      </c>
    </row>
    <row r="32" spans="1:11" s="6" customFormat="1" ht="13.5" customHeight="1" thickBot="1">
      <c r="A32" s="83"/>
      <c r="B32" s="89">
        <f aca="true" t="shared" si="10" ref="B32:H32">B31/$J31</f>
        <v>0.07741935483870968</v>
      </c>
      <c r="C32" s="89">
        <f t="shared" si="10"/>
        <v>0.1870967741935484</v>
      </c>
      <c r="D32" s="18">
        <f t="shared" si="10"/>
        <v>0.10967741935483871</v>
      </c>
      <c r="E32" s="18">
        <f t="shared" si="10"/>
        <v>0.05161290322580645</v>
      </c>
      <c r="F32" s="18">
        <f t="shared" si="10"/>
        <v>0.12258064516129032</v>
      </c>
      <c r="G32" s="18">
        <f t="shared" si="10"/>
        <v>0.12258064516129032</v>
      </c>
      <c r="H32" s="18">
        <f t="shared" si="10"/>
        <v>0.17419354838709677</v>
      </c>
      <c r="I32" s="18">
        <v>0.16</v>
      </c>
      <c r="J32" s="139"/>
      <c r="K32" s="54"/>
    </row>
    <row r="33" spans="1:10" s="6" customFormat="1" ht="13.5" customHeight="1" thickBot="1">
      <c r="A33" s="52"/>
      <c r="B33" s="18"/>
      <c r="C33" s="18"/>
      <c r="D33" s="18"/>
      <c r="E33" s="18"/>
      <c r="F33" s="18"/>
      <c r="G33" s="18"/>
      <c r="H33" s="18"/>
      <c r="I33" s="18"/>
      <c r="J33" s="53"/>
    </row>
    <row r="34" spans="1:10" s="2" customFormat="1" ht="13.5" customHeight="1" thickBot="1">
      <c r="A34" s="32" t="s">
        <v>69</v>
      </c>
      <c r="B34" s="7" t="s">
        <v>45</v>
      </c>
      <c r="C34" s="8" t="s">
        <v>46</v>
      </c>
      <c r="D34" s="8" t="s">
        <v>47</v>
      </c>
      <c r="E34" s="8" t="s">
        <v>48</v>
      </c>
      <c r="F34" s="8" t="s">
        <v>49</v>
      </c>
      <c r="G34" s="8" t="s">
        <v>50</v>
      </c>
      <c r="H34" s="8" t="s">
        <v>54</v>
      </c>
      <c r="I34" s="8" t="s">
        <v>52</v>
      </c>
      <c r="J34" s="9" t="s">
        <v>3</v>
      </c>
    </row>
    <row r="35" spans="1:11" s="4" customFormat="1" ht="13.5" customHeight="1">
      <c r="A35" s="11" t="s">
        <v>36</v>
      </c>
      <c r="B35" s="105">
        <v>0</v>
      </c>
      <c r="C35" s="106">
        <v>1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7">
        <v>0</v>
      </c>
      <c r="J35" s="34">
        <f>SUM(B35:I35)</f>
        <v>1</v>
      </c>
      <c r="K35"/>
    </row>
    <row r="36" spans="1:11" s="4" customFormat="1" ht="13.5" customHeight="1">
      <c r="A36" s="11" t="s">
        <v>39</v>
      </c>
      <c r="B36" s="105">
        <v>20</v>
      </c>
      <c r="C36" s="106">
        <v>35</v>
      </c>
      <c r="D36" s="106">
        <v>18</v>
      </c>
      <c r="E36" s="106">
        <v>12</v>
      </c>
      <c r="F36" s="106">
        <v>4</v>
      </c>
      <c r="G36" s="106">
        <v>49</v>
      </c>
      <c r="H36" s="106">
        <v>65</v>
      </c>
      <c r="I36" s="107">
        <v>33</v>
      </c>
      <c r="J36" s="34">
        <f>SUM(B36:I36)</f>
        <v>236</v>
      </c>
      <c r="K36"/>
    </row>
    <row r="37" spans="1:10" s="4" customFormat="1" ht="13.5" customHeight="1">
      <c r="A37" s="11" t="s">
        <v>1</v>
      </c>
      <c r="B37" s="105">
        <v>0</v>
      </c>
      <c r="C37" s="106">
        <v>0</v>
      </c>
      <c r="D37" s="106">
        <v>0</v>
      </c>
      <c r="E37" s="106">
        <v>0</v>
      </c>
      <c r="F37" s="106">
        <v>0</v>
      </c>
      <c r="G37" s="106">
        <v>1</v>
      </c>
      <c r="H37" s="106">
        <v>1</v>
      </c>
      <c r="I37" s="107">
        <v>0</v>
      </c>
      <c r="J37" s="34">
        <f>SUM(B37:I37)</f>
        <v>2</v>
      </c>
    </row>
    <row r="38" spans="1:11" s="6" customFormat="1" ht="13.5" customHeight="1" thickBot="1">
      <c r="A38" s="84" t="s">
        <v>6</v>
      </c>
      <c r="B38" s="133">
        <f aca="true" t="shared" si="11" ref="B38:J38">SUM(B35:B37)</f>
        <v>20</v>
      </c>
      <c r="C38" s="134">
        <f t="shared" si="11"/>
        <v>36</v>
      </c>
      <c r="D38" s="134">
        <f t="shared" si="11"/>
        <v>18</v>
      </c>
      <c r="E38" s="134">
        <f t="shared" si="11"/>
        <v>12</v>
      </c>
      <c r="F38" s="134">
        <f t="shared" si="11"/>
        <v>4</v>
      </c>
      <c r="G38" s="134">
        <f t="shared" si="11"/>
        <v>50</v>
      </c>
      <c r="H38" s="134">
        <f t="shared" si="11"/>
        <v>66</v>
      </c>
      <c r="I38" s="135">
        <f t="shared" si="11"/>
        <v>33</v>
      </c>
      <c r="J38" s="136">
        <f t="shared" si="11"/>
        <v>239</v>
      </c>
      <c r="K38" s="54"/>
    </row>
    <row r="39" spans="1:11" ht="13.5" customHeight="1" thickBot="1">
      <c r="A39" s="83"/>
      <c r="B39" s="89">
        <f aca="true" t="shared" si="12" ref="B39:I39">B38/$J38</f>
        <v>0.08368200836820083</v>
      </c>
      <c r="C39" s="18">
        <f t="shared" si="12"/>
        <v>0.1506276150627615</v>
      </c>
      <c r="D39" s="18">
        <v>0.07</v>
      </c>
      <c r="E39" s="18">
        <f t="shared" si="12"/>
        <v>0.0502092050209205</v>
      </c>
      <c r="F39" s="18">
        <f t="shared" si="12"/>
        <v>0.016736401673640166</v>
      </c>
      <c r="G39" s="18">
        <f t="shared" si="12"/>
        <v>0.20920502092050208</v>
      </c>
      <c r="H39" s="18">
        <f t="shared" si="12"/>
        <v>0.27615062761506276</v>
      </c>
      <c r="I39" s="102">
        <f t="shared" si="12"/>
        <v>0.13807531380753138</v>
      </c>
      <c r="J39" s="139"/>
      <c r="K39" s="54"/>
    </row>
    <row r="40" ht="13.5" customHeight="1"/>
    <row r="41" ht="13.5" customHeight="1"/>
    <row r="42" ht="13.5" customHeight="1"/>
    <row r="43" ht="13.5" customHeight="1"/>
    <row r="44" spans="1:2" ht="13.5" customHeight="1">
      <c r="A44" s="1"/>
      <c r="B44" s="51"/>
    </row>
    <row r="68" spans="1:2" ht="12.75">
      <c r="A68" s="65"/>
      <c r="B68" s="6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rowBreaks count="1" manualBreakCount="1">
    <brk id="3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95" zoomScaleNormal="95" zoomScalePageLayoutView="0" workbookViewId="0" topLeftCell="A22">
      <selection activeCell="C50" sqref="C50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30" t="s">
        <v>23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30" t="s">
        <v>24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2:10" ht="13.5" customHeight="1">
      <c r="B5" s="29"/>
      <c r="C5" s="29"/>
      <c r="D5" s="29"/>
      <c r="E5" s="29"/>
      <c r="F5" s="29"/>
      <c r="G5" s="29"/>
      <c r="H5" s="29"/>
      <c r="I5" s="1"/>
      <c r="J5" s="1"/>
    </row>
    <row r="6" spans="2:10" ht="13.5" customHeight="1" thickBot="1"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10"/>
      <c r="B7" s="7" t="s">
        <v>45</v>
      </c>
      <c r="C7" s="37" t="s">
        <v>46</v>
      </c>
      <c r="D7" s="37" t="s">
        <v>47</v>
      </c>
      <c r="E7" s="37" t="s">
        <v>48</v>
      </c>
      <c r="F7" s="37" t="s">
        <v>49</v>
      </c>
      <c r="G7" s="37" t="s">
        <v>50</v>
      </c>
      <c r="H7" s="37" t="s">
        <v>51</v>
      </c>
      <c r="I7" s="37" t="s">
        <v>55</v>
      </c>
      <c r="J7" s="9" t="s">
        <v>3</v>
      </c>
    </row>
    <row r="8" spans="1:10" s="1" customFormat="1" ht="13.5" customHeight="1">
      <c r="A8" s="1" t="s">
        <v>2</v>
      </c>
      <c r="B8" s="109">
        <f>Appelli!B8</f>
        <v>19</v>
      </c>
      <c r="C8" s="123">
        <f>Appelli!C8</f>
        <v>5</v>
      </c>
      <c r="D8" s="123">
        <f>Appelli!D8</f>
        <v>1</v>
      </c>
      <c r="E8" s="123">
        <f>Appelli!E8</f>
        <v>0</v>
      </c>
      <c r="F8" s="123">
        <f>Appelli!F8</f>
        <v>0</v>
      </c>
      <c r="G8" s="123">
        <f>Appelli!G8</f>
        <v>0</v>
      </c>
      <c r="H8" s="123">
        <f>Appelli!H8</f>
        <v>0</v>
      </c>
      <c r="I8" s="123">
        <f>Appelli!I8</f>
        <v>4</v>
      </c>
      <c r="J8" s="41">
        <f>SUM(B8:I8)</f>
        <v>29</v>
      </c>
    </row>
    <row r="9" spans="1:10" s="1" customFormat="1" ht="13.5" customHeight="1">
      <c r="A9" s="1" t="s">
        <v>22</v>
      </c>
      <c r="B9" s="109">
        <f>Appelli!B12</f>
        <v>296</v>
      </c>
      <c r="C9" s="110">
        <f>Appelli!C12</f>
        <v>255</v>
      </c>
      <c r="D9" s="110">
        <f>Appelli!D12</f>
        <v>94</v>
      </c>
      <c r="E9" s="110">
        <f>Appelli!E12</f>
        <v>13</v>
      </c>
      <c r="F9" s="110">
        <f>Appelli!F12</f>
        <v>1</v>
      </c>
      <c r="G9" s="110">
        <f>Appelli!G12</f>
        <v>7</v>
      </c>
      <c r="H9" s="110">
        <f>Appelli!H12</f>
        <v>1</v>
      </c>
      <c r="I9" s="110">
        <f>Appelli!I12</f>
        <v>10</v>
      </c>
      <c r="J9" s="41">
        <f aca="true" t="shared" si="0" ref="J9:J23">SUM(B9:I9)</f>
        <v>677</v>
      </c>
    </row>
    <row r="10" spans="1:10" s="1" customFormat="1" ht="13.5" customHeight="1">
      <c r="A10" s="1" t="s">
        <v>76</v>
      </c>
      <c r="B10" s="39">
        <f>Appelli!B24</f>
        <v>187</v>
      </c>
      <c r="C10" s="40">
        <f>Appelli!C24</f>
        <v>31</v>
      </c>
      <c r="D10" s="40">
        <f>Appelli!D24</f>
        <v>5</v>
      </c>
      <c r="E10" s="40">
        <f>Appelli!E24</f>
        <v>4</v>
      </c>
      <c r="F10" s="40">
        <f>Appelli!F24</f>
        <v>2</v>
      </c>
      <c r="G10" s="40">
        <f>Appelli!G24</f>
        <v>1</v>
      </c>
      <c r="H10" s="40">
        <f>Appelli!H24</f>
        <v>0</v>
      </c>
      <c r="I10" s="40">
        <f>Appelli!I24</f>
        <v>0</v>
      </c>
      <c r="J10" s="41">
        <f t="shared" si="0"/>
        <v>230</v>
      </c>
    </row>
    <row r="11" spans="1:10" s="1" customFormat="1" ht="13.5" customHeight="1">
      <c r="A11" s="1" t="s">
        <v>73</v>
      </c>
      <c r="B11" s="39">
        <f>Appelli!B29</f>
        <v>7</v>
      </c>
      <c r="C11" s="40">
        <f>Appelli!C29</f>
        <v>0</v>
      </c>
      <c r="D11" s="40">
        <f>Appelli!D29</f>
        <v>2</v>
      </c>
      <c r="E11" s="40">
        <f>Appelli!E29</f>
        <v>0</v>
      </c>
      <c r="F11" s="40">
        <f>Appelli!F29</f>
        <v>0</v>
      </c>
      <c r="G11" s="40">
        <f>Appelli!G29</f>
        <v>1</v>
      </c>
      <c r="H11" s="40">
        <f>Appelli!H29</f>
        <v>0</v>
      </c>
      <c r="I11" s="40">
        <f>Appelli!I29</f>
        <v>0</v>
      </c>
      <c r="J11" s="41">
        <f>SUM(B11:I11)</f>
        <v>10</v>
      </c>
    </row>
    <row r="12" spans="1:10" s="1" customFormat="1" ht="13.5" customHeight="1">
      <c r="A12" s="1" t="s">
        <v>20</v>
      </c>
      <c r="B12" s="39">
        <f>PA!B24</f>
        <v>1122</v>
      </c>
      <c r="C12" s="40">
        <f>PA!C24</f>
        <v>881</v>
      </c>
      <c r="D12" s="40">
        <f>PA!D24</f>
        <v>612</v>
      </c>
      <c r="E12" s="40">
        <f>PA!E24</f>
        <v>437</v>
      </c>
      <c r="F12" s="40">
        <f>PA!F24</f>
        <v>279</v>
      </c>
      <c r="G12" s="40">
        <f>PA!G24</f>
        <v>349</v>
      </c>
      <c r="H12" s="40">
        <f>PA!H24</f>
        <v>565</v>
      </c>
      <c r="I12" s="40">
        <f>PA!I24</f>
        <v>747</v>
      </c>
      <c r="J12" s="41">
        <f t="shared" si="0"/>
        <v>4992</v>
      </c>
    </row>
    <row r="13" spans="1:10" s="1" customFormat="1" ht="13.5" customHeight="1">
      <c r="A13" s="1" t="s">
        <v>44</v>
      </c>
      <c r="B13" s="39">
        <f>PA!B29</f>
        <v>142</v>
      </c>
      <c r="C13" s="40">
        <f>PA!C29</f>
        <v>98</v>
      </c>
      <c r="D13" s="40">
        <f>PA!D29</f>
        <v>87</v>
      </c>
      <c r="E13" s="40">
        <f>PA!E29</f>
        <v>63</v>
      </c>
      <c r="F13" s="40">
        <f>PA!F29</f>
        <v>79</v>
      </c>
      <c r="G13" s="40">
        <f>PA!G29</f>
        <v>82</v>
      </c>
      <c r="H13" s="40">
        <f>PA!H29</f>
        <v>121</v>
      </c>
      <c r="I13" s="40">
        <f>PA!I29</f>
        <v>225</v>
      </c>
      <c r="J13" s="41">
        <f t="shared" si="0"/>
        <v>897</v>
      </c>
    </row>
    <row r="14" spans="1:10" s="1" customFormat="1" ht="13.5" customHeight="1">
      <c r="A14" s="1" t="s">
        <v>41</v>
      </c>
      <c r="B14" s="39">
        <f>PA!B54</f>
        <v>442</v>
      </c>
      <c r="C14" s="40">
        <f>PA!C54</f>
        <v>257</v>
      </c>
      <c r="D14" s="40">
        <f>PA!D54</f>
        <v>130</v>
      </c>
      <c r="E14" s="40">
        <f>PA!E54</f>
        <v>107</v>
      </c>
      <c r="F14" s="40">
        <f>PA!F54</f>
        <v>72</v>
      </c>
      <c r="G14" s="40">
        <f>PA!G54</f>
        <v>72</v>
      </c>
      <c r="H14" s="40">
        <f>PA!H54</f>
        <v>22</v>
      </c>
      <c r="I14" s="40">
        <f>PA!I54</f>
        <v>20</v>
      </c>
      <c r="J14" s="41">
        <f t="shared" si="0"/>
        <v>1122</v>
      </c>
    </row>
    <row r="15" spans="1:10" s="1" customFormat="1" ht="13.5" customHeight="1">
      <c r="A15" s="1" t="s">
        <v>43</v>
      </c>
      <c r="B15" s="39">
        <f>PA!B59</f>
        <v>24</v>
      </c>
      <c r="C15" s="40">
        <f>PA!C59</f>
        <v>18</v>
      </c>
      <c r="D15" s="40">
        <f>PA!D59</f>
        <v>14</v>
      </c>
      <c r="E15" s="40">
        <f>PA!E59</f>
        <v>3</v>
      </c>
      <c r="F15" s="40">
        <f>PA!F59</f>
        <v>3</v>
      </c>
      <c r="G15" s="40">
        <f>PA!G59</f>
        <v>2</v>
      </c>
      <c r="H15" s="40">
        <f>PA!H59</f>
        <v>5</v>
      </c>
      <c r="I15" s="40">
        <f>PA!I59</f>
        <v>0</v>
      </c>
      <c r="J15" s="41">
        <f t="shared" si="0"/>
        <v>69</v>
      </c>
    </row>
    <row r="16" spans="1:10" s="1" customFormat="1" ht="13.5" customHeight="1">
      <c r="A16" s="1" t="s">
        <v>21</v>
      </c>
      <c r="B16" s="39">
        <f>'Mag-SCT'!B15</f>
        <v>348</v>
      </c>
      <c r="C16" s="40">
        <f>'Mag-SCT'!C15</f>
        <v>232</v>
      </c>
      <c r="D16" s="40">
        <f>'Mag-SCT'!D15</f>
        <v>130</v>
      </c>
      <c r="E16" s="40">
        <f>'Mag-SCT'!E15</f>
        <v>123</v>
      </c>
      <c r="F16" s="40">
        <f>'Mag-SCT'!F15</f>
        <v>64</v>
      </c>
      <c r="G16" s="40">
        <f>'Mag-SCT'!G15</f>
        <v>98</v>
      </c>
      <c r="H16" s="40">
        <f>'Mag-SCT'!H15</f>
        <v>64</v>
      </c>
      <c r="I16" s="40">
        <f>'Mag-SCT'!I15</f>
        <v>50</v>
      </c>
      <c r="J16" s="41">
        <f t="shared" si="0"/>
        <v>1109</v>
      </c>
    </row>
    <row r="17" spans="1:10" s="1" customFormat="1" ht="13.5" customHeight="1">
      <c r="A17" s="1" t="s">
        <v>42</v>
      </c>
      <c r="B17" s="39">
        <f>'Mag-SCT'!B20</f>
        <v>35</v>
      </c>
      <c r="C17" s="40">
        <f>'Mag-SCT'!C20</f>
        <v>11</v>
      </c>
      <c r="D17" s="40">
        <f>'Mag-SCT'!D20</f>
        <v>8</v>
      </c>
      <c r="E17" s="40">
        <f>'Mag-SCT'!E20</f>
        <v>12</v>
      </c>
      <c r="F17" s="40">
        <f>'Mag-SCT'!F20</f>
        <v>8</v>
      </c>
      <c r="G17" s="40">
        <f>'Mag-SCT'!G20</f>
        <v>16</v>
      </c>
      <c r="H17" s="40">
        <f>'Mag-SCT'!H20</f>
        <v>21</v>
      </c>
      <c r="I17" s="40">
        <f>'Mag-SCT'!I20</f>
        <v>17</v>
      </c>
      <c r="J17" s="41">
        <f t="shared" si="0"/>
        <v>128</v>
      </c>
    </row>
    <row r="18" spans="1:10" s="1" customFormat="1" ht="13.5" customHeight="1">
      <c r="A18" s="1" t="s">
        <v>62</v>
      </c>
      <c r="B18" s="39">
        <f>Boards!B12</f>
        <v>85</v>
      </c>
      <c r="C18" s="40">
        <f>Boards!C12</f>
        <v>93</v>
      </c>
      <c r="D18" s="40">
        <f>Boards!D12</f>
        <v>72</v>
      </c>
      <c r="E18" s="40">
        <f>Boards!E12</f>
        <v>59</v>
      </c>
      <c r="F18" s="40">
        <f>Boards!F12</f>
        <v>33</v>
      </c>
      <c r="G18" s="40">
        <f>Boards!G12</f>
        <v>40</v>
      </c>
      <c r="H18" s="40">
        <f>Boards!H12</f>
        <v>28</v>
      </c>
      <c r="I18" s="40">
        <f>Boards!I12</f>
        <v>7</v>
      </c>
      <c r="J18" s="41">
        <f t="shared" si="0"/>
        <v>417</v>
      </c>
    </row>
    <row r="19" spans="1:10" s="1" customFormat="1" ht="13.5" customHeight="1">
      <c r="A19" s="1" t="s">
        <v>63</v>
      </c>
      <c r="B19" s="39">
        <f>Boards!B16</f>
        <v>5</v>
      </c>
      <c r="C19" s="40">
        <f>Boards!C16</f>
        <v>2</v>
      </c>
      <c r="D19" s="40">
        <f>Boards!D16</f>
        <v>1</v>
      </c>
      <c r="E19" s="40">
        <f>Boards!E16</f>
        <v>1</v>
      </c>
      <c r="F19" s="40">
        <f>Boards!F16</f>
        <v>2</v>
      </c>
      <c r="G19" s="40">
        <f>Boards!G16</f>
        <v>5</v>
      </c>
      <c r="H19" s="40">
        <f>Boards!H16</f>
        <v>1</v>
      </c>
      <c r="I19" s="40">
        <f>Boards!I16</f>
        <v>2</v>
      </c>
      <c r="J19" s="41">
        <f>SUM(B19:I19)</f>
        <v>19</v>
      </c>
    </row>
    <row r="20" spans="1:10" s="1" customFormat="1" ht="13.5" customHeight="1">
      <c r="A20" s="1" t="s">
        <v>74</v>
      </c>
      <c r="B20" s="39">
        <f>Boards!B25</f>
        <v>8</v>
      </c>
      <c r="C20" s="40">
        <f>Boards!C25</f>
        <v>24</v>
      </c>
      <c r="D20" s="40">
        <f>Boards!D25</f>
        <v>10</v>
      </c>
      <c r="E20" s="40">
        <f>Boards!E25</f>
        <v>6</v>
      </c>
      <c r="F20" s="40">
        <f>Boards!F25</f>
        <v>16</v>
      </c>
      <c r="G20" s="40">
        <f>Boards!G25</f>
        <v>18</v>
      </c>
      <c r="H20" s="40">
        <f>Boards!H25</f>
        <v>25</v>
      </c>
      <c r="I20" s="40">
        <f>Boards!I25</f>
        <v>21</v>
      </c>
      <c r="J20" s="41">
        <f t="shared" si="0"/>
        <v>128</v>
      </c>
    </row>
    <row r="21" spans="1:10" s="1" customFormat="1" ht="13.5" customHeight="1">
      <c r="A21" s="1" t="s">
        <v>75</v>
      </c>
      <c r="B21" s="39">
        <f>Boards!B29</f>
        <v>4</v>
      </c>
      <c r="C21" s="40">
        <f>Boards!C29</f>
        <v>5</v>
      </c>
      <c r="D21" s="40">
        <f>Boards!D29</f>
        <v>7</v>
      </c>
      <c r="E21" s="40">
        <f>Boards!E29</f>
        <v>2</v>
      </c>
      <c r="F21" s="40">
        <f>Boards!F29</f>
        <v>3</v>
      </c>
      <c r="G21" s="40">
        <f>Boards!G29</f>
        <v>1</v>
      </c>
      <c r="H21" s="40">
        <f>Boards!H29</f>
        <v>2</v>
      </c>
      <c r="I21" s="40">
        <f>Boards!I29</f>
        <v>3</v>
      </c>
      <c r="J21" s="41">
        <f>SUM(B21:I21)</f>
        <v>27</v>
      </c>
    </row>
    <row r="22" spans="1:10" s="1" customFormat="1" ht="13.5" customHeight="1">
      <c r="A22" s="1" t="s">
        <v>69</v>
      </c>
      <c r="B22" s="39">
        <f>Boards!B38</f>
        <v>20</v>
      </c>
      <c r="C22" s="40">
        <f>Boards!C38</f>
        <v>36</v>
      </c>
      <c r="D22" s="40">
        <f>Boards!D38</f>
        <v>18</v>
      </c>
      <c r="E22" s="40">
        <f>Boards!E38</f>
        <v>12</v>
      </c>
      <c r="F22" s="40">
        <f>Boards!F38</f>
        <v>4</v>
      </c>
      <c r="G22" s="40">
        <f>Boards!G38</f>
        <v>50</v>
      </c>
      <c r="H22" s="40">
        <f>Boards!H38</f>
        <v>66</v>
      </c>
      <c r="I22" s="40">
        <f>Boards!I38</f>
        <v>33</v>
      </c>
      <c r="J22" s="41">
        <f t="shared" si="0"/>
        <v>239</v>
      </c>
    </row>
    <row r="23" spans="1:10" s="1" customFormat="1" ht="13.5" customHeight="1">
      <c r="A23" s="1" t="s">
        <v>67</v>
      </c>
      <c r="B23" s="39">
        <f>'Mag-SCT'!B32</f>
        <v>621</v>
      </c>
      <c r="C23" s="40">
        <f>'Mag-SCT'!C32</f>
        <v>182</v>
      </c>
      <c r="D23" s="40">
        <f>'Mag-SCT'!D32</f>
        <v>79</v>
      </c>
      <c r="E23" s="40">
        <f>'Mag-SCT'!E32</f>
        <v>27</v>
      </c>
      <c r="F23" s="40">
        <f>'Mag-SCT'!F32</f>
        <v>18</v>
      </c>
      <c r="G23" s="40">
        <f>'Mag-SCT'!G32</f>
        <v>8</v>
      </c>
      <c r="H23" s="40">
        <f>'Mag-SCT'!H32</f>
        <v>0</v>
      </c>
      <c r="I23" s="40">
        <f>'Mag-SCT'!I32</f>
        <v>1</v>
      </c>
      <c r="J23" s="41">
        <f t="shared" si="0"/>
        <v>936</v>
      </c>
    </row>
    <row r="24" spans="1:10" s="1" customFormat="1" ht="13.5" customHeight="1" thickBot="1">
      <c r="A24" s="1" t="s">
        <v>68</v>
      </c>
      <c r="B24" s="39">
        <f>'Mag-SCT'!B38</f>
        <v>42</v>
      </c>
      <c r="C24" s="40">
        <f>'Mag-SCT'!C38</f>
        <v>17</v>
      </c>
      <c r="D24" s="40">
        <f>'Mag-SCT'!D38</f>
        <v>3</v>
      </c>
      <c r="E24" s="40">
        <f>'Mag-SCT'!E38</f>
        <v>2</v>
      </c>
      <c r="F24" s="40">
        <f>'Mag-SCT'!F38</f>
        <v>0</v>
      </c>
      <c r="G24" s="40">
        <f>'Mag-SCT'!G38</f>
        <v>0</v>
      </c>
      <c r="H24" s="40">
        <f>'Mag-SCT'!H38</f>
        <v>1</v>
      </c>
      <c r="I24" s="40">
        <f>'Mag-SCT'!I38</f>
        <v>0</v>
      </c>
      <c r="J24" s="41">
        <f>SUM(B24:I24)</f>
        <v>65</v>
      </c>
    </row>
    <row r="25" spans="1:10" s="1" customFormat="1" ht="13.5" customHeight="1">
      <c r="A25" s="45" t="s">
        <v>25</v>
      </c>
      <c r="B25" s="46">
        <f aca="true" t="shared" si="1" ref="B25:J25">SUM(B8:B24)</f>
        <v>3407</v>
      </c>
      <c r="C25" s="46">
        <f t="shared" si="1"/>
        <v>2147</v>
      </c>
      <c r="D25" s="46">
        <f t="shared" si="1"/>
        <v>1273</v>
      </c>
      <c r="E25" s="46">
        <f t="shared" si="1"/>
        <v>871</v>
      </c>
      <c r="F25" s="46">
        <f t="shared" si="1"/>
        <v>584</v>
      </c>
      <c r="G25" s="46">
        <f t="shared" si="1"/>
        <v>750</v>
      </c>
      <c r="H25" s="46">
        <f t="shared" si="1"/>
        <v>922</v>
      </c>
      <c r="I25" s="46">
        <f t="shared" si="1"/>
        <v>1140</v>
      </c>
      <c r="J25" s="47">
        <f t="shared" si="1"/>
        <v>11094</v>
      </c>
    </row>
    <row r="26" spans="1:11" s="1" customFormat="1" ht="13.5" customHeight="1" thickBot="1">
      <c r="A26" s="48"/>
      <c r="B26" s="49">
        <v>0.31</v>
      </c>
      <c r="C26" s="49">
        <f aca="true" t="shared" si="2" ref="C26:H26">C25/$J25</f>
        <v>0.19352803317108347</v>
      </c>
      <c r="D26" s="49">
        <f t="shared" si="2"/>
        <v>0.11474670993329728</v>
      </c>
      <c r="E26" s="49">
        <f t="shared" si="2"/>
        <v>0.07851090679646656</v>
      </c>
      <c r="F26" s="49">
        <f t="shared" si="2"/>
        <v>0.05264106724355507</v>
      </c>
      <c r="G26" s="49">
        <f t="shared" si="2"/>
        <v>0.06760411032990805</v>
      </c>
      <c r="H26" s="49">
        <f t="shared" si="2"/>
        <v>0.0831079862989003</v>
      </c>
      <c r="I26" s="49">
        <v>0.11</v>
      </c>
      <c r="J26" s="50"/>
      <c r="K26" s="124"/>
    </row>
    <row r="27" spans="1:10" s="1" customFormat="1" ht="13.5" customHeight="1">
      <c r="A27" s="55"/>
      <c r="B27" s="56"/>
      <c r="C27" s="56"/>
      <c r="D27" s="56"/>
      <c r="E27" s="56"/>
      <c r="F27" s="56"/>
      <c r="G27" s="56"/>
      <c r="H27" s="56"/>
      <c r="I27" s="56"/>
      <c r="J27" s="55"/>
    </row>
    <row r="28" spans="2:10" ht="13.5" customHeight="1">
      <c r="B28" s="1"/>
      <c r="C28" s="1"/>
      <c r="D28" s="1"/>
      <c r="E28" s="30" t="s">
        <v>23</v>
      </c>
      <c r="F28" s="1"/>
      <c r="G28" s="1"/>
      <c r="H28" s="1"/>
      <c r="I28" s="1"/>
      <c r="J28" s="1"/>
    </row>
    <row r="29" spans="2:10" ht="13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3.5" customHeight="1">
      <c r="B30" s="1"/>
      <c r="C30" s="1"/>
      <c r="D30" s="1"/>
      <c r="E30" s="30" t="s">
        <v>24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31" t="s">
        <v>88</v>
      </c>
      <c r="F31" s="1"/>
      <c r="G31" s="1"/>
      <c r="H31" s="1"/>
      <c r="I31" s="1"/>
      <c r="J31" s="1"/>
    </row>
    <row r="32" spans="2:10" ht="13.5" customHeight="1" thickBot="1">
      <c r="B32" s="29"/>
      <c r="C32" s="29"/>
      <c r="D32" s="29"/>
      <c r="E32" s="29"/>
      <c r="F32" s="29"/>
      <c r="G32" s="29"/>
      <c r="H32" s="29"/>
      <c r="I32" s="1"/>
      <c r="J32" s="1"/>
    </row>
    <row r="33" spans="1:10" s="2" customFormat="1" ht="13.5" customHeight="1">
      <c r="A33" s="10"/>
      <c r="B33" s="36" t="s">
        <v>45</v>
      </c>
      <c r="C33" s="37" t="s">
        <v>46</v>
      </c>
      <c r="D33" s="37" t="s">
        <v>47</v>
      </c>
      <c r="E33" s="37" t="s">
        <v>48</v>
      </c>
      <c r="F33" s="37" t="s">
        <v>49</v>
      </c>
      <c r="G33" s="37" t="s">
        <v>50</v>
      </c>
      <c r="H33" s="37" t="s">
        <v>51</v>
      </c>
      <c r="I33" s="38" t="s">
        <v>52</v>
      </c>
      <c r="J33"/>
    </row>
    <row r="34" spans="1:10" s="2" customFormat="1" ht="13.5" customHeight="1" thickBot="1">
      <c r="A34" s="28" t="s">
        <v>61</v>
      </c>
      <c r="B34" s="42">
        <f aca="true" t="shared" si="3" ref="B34:G34">AVERAGE(B35:B51)</f>
        <v>0.3757907984089631</v>
      </c>
      <c r="C34" s="43">
        <f t="shared" si="3"/>
        <v>0.18060341620315554</v>
      </c>
      <c r="D34" s="43">
        <f t="shared" si="3"/>
        <v>0.11037499608520143</v>
      </c>
      <c r="E34" s="43">
        <f t="shared" si="3"/>
        <v>0.05663319464070605</v>
      </c>
      <c r="F34" s="43">
        <f t="shared" si="3"/>
        <v>0.04932180540117553</v>
      </c>
      <c r="G34" s="43">
        <f t="shared" si="3"/>
        <v>0.07898159856018638</v>
      </c>
      <c r="H34" s="43">
        <f>AVERAGE(H35:H51)</f>
        <v>0.07371597084438672</v>
      </c>
      <c r="I34" s="44">
        <f>AVERAGE(I35:I51)</f>
        <v>0.07530485107491766</v>
      </c>
      <c r="J34" s="57"/>
    </row>
    <row r="35" spans="1:10" s="1" customFormat="1" ht="13.5" customHeight="1">
      <c r="A35" s="1" t="s">
        <v>2</v>
      </c>
      <c r="B35" s="137">
        <f aca="true" t="shared" si="4" ref="B35:I36">B8/$J8</f>
        <v>0.6551724137931034</v>
      </c>
      <c r="C35" s="56">
        <f t="shared" si="4"/>
        <v>0.1724137931034483</v>
      </c>
      <c r="D35" s="56">
        <f t="shared" si="4"/>
        <v>0.034482758620689655</v>
      </c>
      <c r="E35" s="56">
        <f t="shared" si="4"/>
        <v>0</v>
      </c>
      <c r="F35" s="56">
        <f t="shared" si="4"/>
        <v>0</v>
      </c>
      <c r="G35" s="56">
        <f t="shared" si="4"/>
        <v>0</v>
      </c>
      <c r="H35" s="56">
        <f>H8/$J8</f>
        <v>0</v>
      </c>
      <c r="I35" s="59">
        <f t="shared" si="4"/>
        <v>0.13793103448275862</v>
      </c>
      <c r="J35" s="57"/>
    </row>
    <row r="36" spans="1:10" s="1" customFormat="1" ht="13.5" customHeight="1">
      <c r="A36" s="1" t="s">
        <v>22</v>
      </c>
      <c r="B36" s="58">
        <f t="shared" si="4"/>
        <v>0.43722304283604135</v>
      </c>
      <c r="C36" s="56">
        <v>0.37</v>
      </c>
      <c r="D36" s="56">
        <f t="shared" si="4"/>
        <v>0.13884785819793205</v>
      </c>
      <c r="E36" s="56">
        <f t="shared" si="4"/>
        <v>0.019202363367799114</v>
      </c>
      <c r="F36" s="56">
        <f t="shared" si="4"/>
        <v>0.0014771048744460858</v>
      </c>
      <c r="G36" s="56">
        <f t="shared" si="4"/>
        <v>0.0103397341211226</v>
      </c>
      <c r="H36" s="56">
        <v>0.01</v>
      </c>
      <c r="I36" s="59">
        <f t="shared" si="4"/>
        <v>0.014771048744460856</v>
      </c>
      <c r="J36" s="57"/>
    </row>
    <row r="37" spans="1:10" s="1" customFormat="1" ht="13.5" customHeight="1">
      <c r="A37" s="1" t="s">
        <v>76</v>
      </c>
      <c r="B37" s="58">
        <f aca="true" t="shared" si="5" ref="B37:B51">B10/$J10</f>
        <v>0.8130434782608695</v>
      </c>
      <c r="C37" s="56">
        <f>C10/$J10</f>
        <v>0.13478260869565217</v>
      </c>
      <c r="D37" s="56">
        <f aca="true" t="shared" si="6" ref="D37:I37">D10/$J10</f>
        <v>0.021739130434782608</v>
      </c>
      <c r="E37" s="56">
        <f t="shared" si="6"/>
        <v>0.017391304347826087</v>
      </c>
      <c r="F37" s="56">
        <f t="shared" si="6"/>
        <v>0.008695652173913044</v>
      </c>
      <c r="G37" s="56">
        <v>0.01</v>
      </c>
      <c r="H37" s="56">
        <f t="shared" si="6"/>
        <v>0</v>
      </c>
      <c r="I37" s="59">
        <f t="shared" si="6"/>
        <v>0</v>
      </c>
      <c r="J37" s="57"/>
    </row>
    <row r="38" spans="1:10" s="1" customFormat="1" ht="13.5" customHeight="1">
      <c r="A38" s="1" t="s">
        <v>73</v>
      </c>
      <c r="B38" s="58">
        <f t="shared" si="5"/>
        <v>0.7</v>
      </c>
      <c r="C38" s="56">
        <f>C11/$J11</f>
        <v>0</v>
      </c>
      <c r="D38" s="56">
        <f aca="true" t="shared" si="7" ref="D38:I38">D11/$J11</f>
        <v>0.2</v>
      </c>
      <c r="E38" s="56">
        <f t="shared" si="7"/>
        <v>0</v>
      </c>
      <c r="F38" s="56">
        <f t="shared" si="7"/>
        <v>0</v>
      </c>
      <c r="G38" s="56">
        <f t="shared" si="7"/>
        <v>0.1</v>
      </c>
      <c r="H38" s="56">
        <f t="shared" si="7"/>
        <v>0</v>
      </c>
      <c r="I38" s="59">
        <f t="shared" si="7"/>
        <v>0</v>
      </c>
      <c r="J38" s="57"/>
    </row>
    <row r="39" spans="1:10" s="1" customFormat="1" ht="13.5" customHeight="1">
      <c r="A39" s="1" t="s">
        <v>20</v>
      </c>
      <c r="B39" s="58">
        <f t="shared" si="5"/>
        <v>0.2247596153846154</v>
      </c>
      <c r="C39" s="56">
        <f aca="true" t="shared" si="8" ref="C39:I41">C12/$J12</f>
        <v>0.1764823717948718</v>
      </c>
      <c r="D39" s="56">
        <f t="shared" si="8"/>
        <v>0.12259615384615384</v>
      </c>
      <c r="E39" s="56">
        <f t="shared" si="8"/>
        <v>0.0875400641025641</v>
      </c>
      <c r="F39" s="56">
        <f t="shared" si="8"/>
        <v>0.05588942307692308</v>
      </c>
      <c r="G39" s="56">
        <f t="shared" si="8"/>
        <v>0.06991185897435898</v>
      </c>
      <c r="H39" s="56">
        <f t="shared" si="8"/>
        <v>0.11318108974358974</v>
      </c>
      <c r="I39" s="59">
        <f>I12/$J12</f>
        <v>0.14963942307692307</v>
      </c>
      <c r="J39" s="57"/>
    </row>
    <row r="40" spans="1:10" s="1" customFormat="1" ht="13.5" customHeight="1">
      <c r="A40" s="1" t="s">
        <v>44</v>
      </c>
      <c r="B40" s="58">
        <f t="shared" si="5"/>
        <v>0.15830546265328874</v>
      </c>
      <c r="C40" s="56">
        <f t="shared" si="8"/>
        <v>0.10925306577480491</v>
      </c>
      <c r="D40" s="56">
        <f t="shared" si="8"/>
        <v>0.09698996655518395</v>
      </c>
      <c r="E40" s="56">
        <f t="shared" si="8"/>
        <v>0.07023411371237458</v>
      </c>
      <c r="F40" s="56">
        <f t="shared" si="8"/>
        <v>0.08807134894091416</v>
      </c>
      <c r="G40" s="56">
        <f>G13/$J13</f>
        <v>0.09141583054626533</v>
      </c>
      <c r="H40" s="56">
        <f t="shared" si="8"/>
        <v>0.13489409141583056</v>
      </c>
      <c r="I40" s="59">
        <f t="shared" si="8"/>
        <v>0.2508361204013378</v>
      </c>
      <c r="J40" s="57"/>
    </row>
    <row r="41" spans="1:10" s="1" customFormat="1" ht="13.5" customHeight="1">
      <c r="A41" s="1" t="s">
        <v>41</v>
      </c>
      <c r="B41" s="58">
        <f t="shared" si="5"/>
        <v>0.3939393939393939</v>
      </c>
      <c r="C41" s="56">
        <f aca="true" t="shared" si="9" ref="C41:C48">C14/$J14</f>
        <v>0.22905525846702318</v>
      </c>
      <c r="D41" s="56">
        <f t="shared" si="8"/>
        <v>0.11586452762923351</v>
      </c>
      <c r="E41" s="56">
        <f t="shared" si="8"/>
        <v>0.09536541889483066</v>
      </c>
      <c r="F41" s="56">
        <f t="shared" si="8"/>
        <v>0.06417112299465241</v>
      </c>
      <c r="G41" s="56">
        <f>G14/$J14</f>
        <v>0.06417112299465241</v>
      </c>
      <c r="H41" s="56">
        <f t="shared" si="8"/>
        <v>0.0196078431372549</v>
      </c>
      <c r="I41" s="59">
        <f t="shared" si="8"/>
        <v>0.017825311942959002</v>
      </c>
      <c r="J41" s="57"/>
    </row>
    <row r="42" spans="1:10" s="1" customFormat="1" ht="13.5" customHeight="1">
      <c r="A42" s="1" t="s">
        <v>43</v>
      </c>
      <c r="B42" s="58">
        <f t="shared" si="5"/>
        <v>0.34782608695652173</v>
      </c>
      <c r="C42" s="56">
        <v>0.27</v>
      </c>
      <c r="D42" s="56">
        <f aca="true" t="shared" si="10" ref="D42:I42">D15/$J15</f>
        <v>0.2028985507246377</v>
      </c>
      <c r="E42" s="56">
        <f t="shared" si="10"/>
        <v>0.043478260869565216</v>
      </c>
      <c r="F42" s="56">
        <f t="shared" si="10"/>
        <v>0.043478260869565216</v>
      </c>
      <c r="G42" s="56">
        <f t="shared" si="10"/>
        <v>0.028985507246376812</v>
      </c>
      <c r="H42" s="56">
        <f t="shared" si="10"/>
        <v>0.07246376811594203</v>
      </c>
      <c r="I42" s="59">
        <f t="shared" si="10"/>
        <v>0</v>
      </c>
      <c r="J42" s="57"/>
    </row>
    <row r="43" spans="1:10" s="1" customFormat="1" ht="13.5" customHeight="1">
      <c r="A43" s="1" t="s">
        <v>21</v>
      </c>
      <c r="B43" s="58">
        <f t="shared" si="5"/>
        <v>0.31379621280432823</v>
      </c>
      <c r="C43" s="56">
        <f t="shared" si="9"/>
        <v>0.20919747520288548</v>
      </c>
      <c r="D43" s="56">
        <f>D16/$J16</f>
        <v>0.11722272317403065</v>
      </c>
      <c r="E43" s="56">
        <f>E16/$J16</f>
        <v>0.1109107303877367</v>
      </c>
      <c r="F43" s="56">
        <f>F16/$J16</f>
        <v>0.057709648331830475</v>
      </c>
      <c r="G43" s="56">
        <f>G16/$J16</f>
        <v>0.08836789900811542</v>
      </c>
      <c r="H43" s="56">
        <f>H16/$J16</f>
        <v>0.057709648331830475</v>
      </c>
      <c r="I43" s="59">
        <v>0.04</v>
      </c>
      <c r="J43" s="57"/>
    </row>
    <row r="44" spans="1:10" s="1" customFormat="1" ht="13.5" customHeight="1">
      <c r="A44" s="1" t="s">
        <v>42</v>
      </c>
      <c r="B44" s="58">
        <f t="shared" si="5"/>
        <v>0.2734375</v>
      </c>
      <c r="C44" s="56">
        <f t="shared" si="9"/>
        <v>0.0859375</v>
      </c>
      <c r="D44" s="56">
        <f aca="true" t="shared" si="11" ref="D44:G45">D17/$J17</f>
        <v>0.0625</v>
      </c>
      <c r="E44" s="56">
        <f t="shared" si="11"/>
        <v>0.09375</v>
      </c>
      <c r="F44" s="56">
        <f t="shared" si="11"/>
        <v>0.0625</v>
      </c>
      <c r="G44" s="56">
        <f t="shared" si="11"/>
        <v>0.125</v>
      </c>
      <c r="H44" s="56">
        <v>0.17</v>
      </c>
      <c r="I44" s="59">
        <f aca="true" t="shared" si="12" ref="H44:I49">I17/$J17</f>
        <v>0.1328125</v>
      </c>
      <c r="J44" s="57"/>
    </row>
    <row r="45" spans="1:10" s="1" customFormat="1" ht="13.5" customHeight="1">
      <c r="A45" s="1" t="s">
        <v>62</v>
      </c>
      <c r="B45" s="58">
        <f t="shared" si="5"/>
        <v>0.2038369304556355</v>
      </c>
      <c r="C45" s="56">
        <f t="shared" si="9"/>
        <v>0.22302158273381295</v>
      </c>
      <c r="D45" s="56">
        <f t="shared" si="11"/>
        <v>0.17266187050359713</v>
      </c>
      <c r="E45" s="56">
        <f t="shared" si="11"/>
        <v>0.14148681055155876</v>
      </c>
      <c r="F45" s="56">
        <f t="shared" si="11"/>
        <v>0.07913669064748201</v>
      </c>
      <c r="G45" s="56">
        <f t="shared" si="11"/>
        <v>0.09592326139088729</v>
      </c>
      <c r="H45" s="56">
        <f t="shared" si="12"/>
        <v>0.0671462829736211</v>
      </c>
      <c r="I45" s="59">
        <f t="shared" si="12"/>
        <v>0.016786570743405275</v>
      </c>
      <c r="J45" s="57"/>
    </row>
    <row r="46" spans="1:10" s="1" customFormat="1" ht="13.5" customHeight="1">
      <c r="A46" s="1" t="s">
        <v>63</v>
      </c>
      <c r="B46" s="58">
        <f t="shared" si="5"/>
        <v>0.2631578947368421</v>
      </c>
      <c r="C46" s="56">
        <f t="shared" si="9"/>
        <v>0.10526315789473684</v>
      </c>
      <c r="D46" s="56">
        <f>D19/$J19</f>
        <v>0.05263157894736842</v>
      </c>
      <c r="E46" s="56">
        <f aca="true" t="shared" si="13" ref="E46:G48">E19/$J19</f>
        <v>0.05263157894736842</v>
      </c>
      <c r="F46" s="56">
        <f t="shared" si="13"/>
        <v>0.10526315789473684</v>
      </c>
      <c r="G46" s="56">
        <f t="shared" si="13"/>
        <v>0.2631578947368421</v>
      </c>
      <c r="H46" s="56">
        <f t="shared" si="12"/>
        <v>0.05263157894736842</v>
      </c>
      <c r="I46" s="59">
        <f t="shared" si="12"/>
        <v>0.10526315789473684</v>
      </c>
      <c r="J46" s="57"/>
    </row>
    <row r="47" spans="1:10" s="1" customFormat="1" ht="13.5" customHeight="1">
      <c r="A47" s="1" t="s">
        <v>74</v>
      </c>
      <c r="B47" s="58">
        <f t="shared" si="5"/>
        <v>0.0625</v>
      </c>
      <c r="C47" s="56">
        <f t="shared" si="9"/>
        <v>0.1875</v>
      </c>
      <c r="D47" s="56">
        <f>D20/$J20</f>
        <v>0.078125</v>
      </c>
      <c r="E47" s="56">
        <f t="shared" si="13"/>
        <v>0.046875</v>
      </c>
      <c r="F47" s="56">
        <f t="shared" si="13"/>
        <v>0.125</v>
      </c>
      <c r="G47" s="56">
        <f t="shared" si="13"/>
        <v>0.140625</v>
      </c>
      <c r="H47" s="56">
        <f t="shared" si="12"/>
        <v>0.1953125</v>
      </c>
      <c r="I47" s="59">
        <f t="shared" si="12"/>
        <v>0.1640625</v>
      </c>
      <c r="J47" s="57"/>
    </row>
    <row r="48" spans="1:10" s="1" customFormat="1" ht="13.5" customHeight="1">
      <c r="A48" s="1" t="s">
        <v>75</v>
      </c>
      <c r="B48" s="58">
        <f t="shared" si="5"/>
        <v>0.14814814814814814</v>
      </c>
      <c r="C48" s="56">
        <f t="shared" si="9"/>
        <v>0.18518518518518517</v>
      </c>
      <c r="D48" s="56">
        <f>D21/$J21</f>
        <v>0.25925925925925924</v>
      </c>
      <c r="E48" s="56">
        <f t="shared" si="13"/>
        <v>0.07407407407407407</v>
      </c>
      <c r="F48" s="56">
        <f t="shared" si="13"/>
        <v>0.1111111111111111</v>
      </c>
      <c r="G48" s="56">
        <f t="shared" si="13"/>
        <v>0.037037037037037035</v>
      </c>
      <c r="H48" s="56">
        <f t="shared" si="12"/>
        <v>0.07407407407407407</v>
      </c>
      <c r="I48" s="59">
        <f t="shared" si="12"/>
        <v>0.1111111111111111</v>
      </c>
      <c r="J48" s="57"/>
    </row>
    <row r="49" spans="1:10" s="1" customFormat="1" ht="13.5" customHeight="1">
      <c r="A49" s="1" t="s">
        <v>69</v>
      </c>
      <c r="B49" s="58">
        <f t="shared" si="5"/>
        <v>0.08368200836820083</v>
      </c>
      <c r="C49" s="56">
        <f aca="true" t="shared" si="14" ref="C49:H49">C22/$J22</f>
        <v>0.1506276150627615</v>
      </c>
      <c r="D49" s="56">
        <v>0.07</v>
      </c>
      <c r="E49" s="56">
        <f t="shared" si="14"/>
        <v>0.0502092050209205</v>
      </c>
      <c r="F49" s="56">
        <f t="shared" si="14"/>
        <v>0.016736401673640166</v>
      </c>
      <c r="G49" s="56">
        <f t="shared" si="14"/>
        <v>0.20920502092050208</v>
      </c>
      <c r="H49" s="56">
        <f t="shared" si="14"/>
        <v>0.27615062761506276</v>
      </c>
      <c r="I49" s="59">
        <f t="shared" si="12"/>
        <v>0.13807531380753138</v>
      </c>
      <c r="J49" s="57"/>
    </row>
    <row r="50" spans="1:10" s="1" customFormat="1" ht="13.5" customHeight="1">
      <c r="A50" s="111" t="s">
        <v>67</v>
      </c>
      <c r="B50" s="58">
        <f t="shared" si="5"/>
        <v>0.6634615384615384</v>
      </c>
      <c r="C50" s="56">
        <v>0.2</v>
      </c>
      <c r="D50" s="56">
        <f aca="true" t="shared" si="15" ref="C50:I51">D23/$J23</f>
        <v>0.08440170940170941</v>
      </c>
      <c r="E50" s="56">
        <f t="shared" si="15"/>
        <v>0.028846153846153848</v>
      </c>
      <c r="F50" s="56">
        <f t="shared" si="15"/>
        <v>0.019230769230769232</v>
      </c>
      <c r="G50" s="56">
        <f t="shared" si="15"/>
        <v>0.008547008547008548</v>
      </c>
      <c r="H50" s="56">
        <f t="shared" si="15"/>
        <v>0</v>
      </c>
      <c r="I50" s="59">
        <f t="shared" si="15"/>
        <v>0.0010683760683760685</v>
      </c>
      <c r="J50" s="57"/>
    </row>
    <row r="51" spans="1:10" s="1" customFormat="1" ht="13.5" customHeight="1">
      <c r="A51" s="112" t="s">
        <v>68</v>
      </c>
      <c r="B51" s="60">
        <f t="shared" si="5"/>
        <v>0.6461538461538462</v>
      </c>
      <c r="C51" s="61">
        <f t="shared" si="15"/>
        <v>0.26153846153846155</v>
      </c>
      <c r="D51" s="61">
        <f t="shared" si="15"/>
        <v>0.046153846153846156</v>
      </c>
      <c r="E51" s="61">
        <f t="shared" si="15"/>
        <v>0.03076923076923077</v>
      </c>
      <c r="F51" s="61">
        <f t="shared" si="15"/>
        <v>0</v>
      </c>
      <c r="G51" s="61">
        <f t="shared" si="15"/>
        <v>0</v>
      </c>
      <c r="H51" s="61">
        <v>0.01</v>
      </c>
      <c r="I51" s="62">
        <f t="shared" si="15"/>
        <v>0</v>
      </c>
      <c r="J51" s="57"/>
    </row>
    <row r="52" s="1" customFormat="1" ht="13.5" customHeight="1">
      <c r="B52" s="124"/>
    </row>
    <row r="53" spans="1:10" s="1" customFormat="1" ht="13.5" customHeight="1">
      <c r="A53" s="144" t="s">
        <v>60</v>
      </c>
      <c r="B53" s="144"/>
      <c r="C53" s="144"/>
      <c r="D53" s="144"/>
      <c r="E53" s="144"/>
      <c r="F53" s="144"/>
      <c r="G53" s="144"/>
      <c r="H53" s="144"/>
      <c r="I53" s="144"/>
      <c r="J53" s="144"/>
    </row>
    <row r="54" spans="1:10" s="1" customFormat="1" ht="13.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</row>
    <row r="55" spans="1:10" s="1" customFormat="1" ht="13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s="1" customFormat="1" ht="13.5" customHeight="1">
      <c r="A56" s="63" t="s">
        <v>59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2:10" ht="13.5" customHeight="1">
      <c r="B57" s="1"/>
      <c r="C57" s="1"/>
      <c r="D57" s="30" t="s">
        <v>23</v>
      </c>
      <c r="F57" s="1"/>
      <c r="G57" s="1"/>
      <c r="H57" s="1"/>
      <c r="I57" s="1"/>
      <c r="J57" s="1"/>
    </row>
    <row r="58" spans="2:10" ht="13.5" customHeight="1">
      <c r="B58" s="1"/>
      <c r="C58" s="1"/>
      <c r="D58" s="1"/>
      <c r="F58" s="1"/>
      <c r="G58" s="1"/>
      <c r="H58" s="1"/>
      <c r="I58" s="1"/>
      <c r="J58" s="1"/>
    </row>
    <row r="59" spans="2:10" ht="13.5" customHeight="1">
      <c r="B59" s="1"/>
      <c r="C59" s="1"/>
      <c r="D59" s="30" t="s">
        <v>24</v>
      </c>
      <c r="F59" s="1"/>
      <c r="G59" s="1"/>
      <c r="H59" s="1"/>
      <c r="I59" s="1"/>
      <c r="J59" s="1"/>
    </row>
    <row r="60" spans="2:10" ht="13.5" customHeight="1">
      <c r="B60" s="1"/>
      <c r="C60" s="1"/>
      <c r="D60" s="31" t="s">
        <v>88</v>
      </c>
      <c r="F60" s="1"/>
      <c r="G60" s="1"/>
      <c r="H60" s="1"/>
      <c r="I60" s="1"/>
      <c r="J60" s="1"/>
    </row>
    <row r="61" spans="2:10" ht="13.5" customHeight="1" thickBot="1">
      <c r="B61" s="29"/>
      <c r="C61" s="29"/>
      <c r="D61" s="29"/>
      <c r="E61" s="29"/>
      <c r="F61" s="29"/>
      <c r="G61" s="29"/>
      <c r="H61" s="29"/>
      <c r="I61" s="1"/>
      <c r="J61" s="1"/>
    </row>
    <row r="62" spans="1:7" s="2" customFormat="1" ht="13.5" customHeight="1" thickBot="1">
      <c r="A62" s="10"/>
      <c r="B62" s="7" t="s">
        <v>45</v>
      </c>
      <c r="C62" s="8" t="s">
        <v>56</v>
      </c>
      <c r="D62" s="8" t="s">
        <v>57</v>
      </c>
      <c r="E62" s="8" t="s">
        <v>58</v>
      </c>
      <c r="F62" s="8" t="s">
        <v>52</v>
      </c>
      <c r="G62" s="9" t="s">
        <v>3</v>
      </c>
    </row>
    <row r="63" spans="1:7" s="1" customFormat="1" ht="13.5" customHeight="1">
      <c r="A63" s="1" t="s">
        <v>2</v>
      </c>
      <c r="B63" s="39">
        <f>B8</f>
        <v>19</v>
      </c>
      <c r="C63" s="40">
        <f>SUM(C8:D8)</f>
        <v>6</v>
      </c>
      <c r="D63" s="40">
        <f>SUM(E8:F8)</f>
        <v>0</v>
      </c>
      <c r="E63" s="40">
        <f>SUM(G8:H8)</f>
        <v>0</v>
      </c>
      <c r="F63" s="40">
        <f>I8</f>
        <v>4</v>
      </c>
      <c r="G63" s="41">
        <f>SUM(B63:F63)</f>
        <v>29</v>
      </c>
    </row>
    <row r="64" spans="1:7" s="1" customFormat="1" ht="13.5" customHeight="1">
      <c r="A64" s="1" t="s">
        <v>22</v>
      </c>
      <c r="B64" s="39">
        <f>B9</f>
        <v>296</v>
      </c>
      <c r="C64" s="40">
        <f>SUM(C9:D9)</f>
        <v>349</v>
      </c>
      <c r="D64" s="40">
        <f>SUM(E9:F9)</f>
        <v>14</v>
      </c>
      <c r="E64" s="40">
        <f>SUM(G9:H9)</f>
        <v>8</v>
      </c>
      <c r="F64" s="40">
        <f>I9</f>
        <v>10</v>
      </c>
      <c r="G64" s="41">
        <f aca="true" t="shared" si="16" ref="G64:G78">SUM(B64:F64)</f>
        <v>677</v>
      </c>
    </row>
    <row r="65" spans="1:7" s="1" customFormat="1" ht="13.5" customHeight="1">
      <c r="A65" s="1" t="s">
        <v>76</v>
      </c>
      <c r="B65" s="39">
        <f>B10</f>
        <v>187</v>
      </c>
      <c r="C65" s="40">
        <f>SUM(C10:D10)</f>
        <v>36</v>
      </c>
      <c r="D65" s="40">
        <f>SUM(E10:F10)</f>
        <v>6</v>
      </c>
      <c r="E65" s="40">
        <f>SUM(G10:H10)</f>
        <v>1</v>
      </c>
      <c r="F65" s="40">
        <f>I10</f>
        <v>0</v>
      </c>
      <c r="G65" s="41">
        <f t="shared" si="16"/>
        <v>230</v>
      </c>
    </row>
    <row r="66" spans="1:7" s="1" customFormat="1" ht="13.5" customHeight="1">
      <c r="A66" s="1" t="s">
        <v>73</v>
      </c>
      <c r="B66" s="39">
        <f>B11</f>
        <v>7</v>
      </c>
      <c r="C66" s="40">
        <f>SUM(C11:D11)</f>
        <v>2</v>
      </c>
      <c r="D66" s="40">
        <f>SUM(E11:F11)</f>
        <v>0</v>
      </c>
      <c r="E66" s="40">
        <f>SUM(G11:H11)</f>
        <v>1</v>
      </c>
      <c r="F66" s="40">
        <f>I11</f>
        <v>0</v>
      </c>
      <c r="G66" s="41">
        <f>SUM(B66:F66)</f>
        <v>10</v>
      </c>
    </row>
    <row r="67" spans="1:7" s="1" customFormat="1" ht="13.5" customHeight="1">
      <c r="A67" s="1" t="s">
        <v>20</v>
      </c>
      <c r="B67" s="39">
        <f aca="true" t="shared" si="17" ref="B67:B79">B12</f>
        <v>1122</v>
      </c>
      <c r="C67" s="40">
        <f aca="true" t="shared" si="18" ref="C67:C79">SUM(C12:D12)</f>
        <v>1493</v>
      </c>
      <c r="D67" s="40">
        <f aca="true" t="shared" si="19" ref="D67:D79">SUM(E12:F12)</f>
        <v>716</v>
      </c>
      <c r="E67" s="40">
        <f aca="true" t="shared" si="20" ref="E67:E79">SUM(G12:H12)</f>
        <v>914</v>
      </c>
      <c r="F67" s="40">
        <f aca="true" t="shared" si="21" ref="F67:F79">I12</f>
        <v>747</v>
      </c>
      <c r="G67" s="41">
        <f t="shared" si="16"/>
        <v>4992</v>
      </c>
    </row>
    <row r="68" spans="1:7" s="1" customFormat="1" ht="13.5" customHeight="1">
      <c r="A68" s="1" t="s">
        <v>44</v>
      </c>
      <c r="B68" s="39">
        <f t="shared" si="17"/>
        <v>142</v>
      </c>
      <c r="C68" s="40">
        <f t="shared" si="18"/>
        <v>185</v>
      </c>
      <c r="D68" s="40">
        <f t="shared" si="19"/>
        <v>142</v>
      </c>
      <c r="E68" s="40">
        <f t="shared" si="20"/>
        <v>203</v>
      </c>
      <c r="F68" s="40">
        <f t="shared" si="21"/>
        <v>225</v>
      </c>
      <c r="G68" s="41">
        <f t="shared" si="16"/>
        <v>897</v>
      </c>
    </row>
    <row r="69" spans="1:7" s="1" customFormat="1" ht="13.5" customHeight="1">
      <c r="A69" s="1" t="s">
        <v>41</v>
      </c>
      <c r="B69" s="39">
        <f t="shared" si="17"/>
        <v>442</v>
      </c>
      <c r="C69" s="40">
        <f t="shared" si="18"/>
        <v>387</v>
      </c>
      <c r="D69" s="40">
        <f t="shared" si="19"/>
        <v>179</v>
      </c>
      <c r="E69" s="40">
        <f t="shared" si="20"/>
        <v>94</v>
      </c>
      <c r="F69" s="40">
        <f t="shared" si="21"/>
        <v>20</v>
      </c>
      <c r="G69" s="41">
        <f t="shared" si="16"/>
        <v>1122</v>
      </c>
    </row>
    <row r="70" spans="1:7" s="1" customFormat="1" ht="13.5" customHeight="1">
      <c r="A70" s="1" t="s">
        <v>43</v>
      </c>
      <c r="B70" s="39">
        <f t="shared" si="17"/>
        <v>24</v>
      </c>
      <c r="C70" s="40">
        <f t="shared" si="18"/>
        <v>32</v>
      </c>
      <c r="D70" s="40">
        <f t="shared" si="19"/>
        <v>6</v>
      </c>
      <c r="E70" s="40">
        <f t="shared" si="20"/>
        <v>7</v>
      </c>
      <c r="F70" s="40">
        <f t="shared" si="21"/>
        <v>0</v>
      </c>
      <c r="G70" s="41">
        <f t="shared" si="16"/>
        <v>69</v>
      </c>
    </row>
    <row r="71" spans="1:7" s="1" customFormat="1" ht="13.5" customHeight="1">
      <c r="A71" s="1" t="s">
        <v>21</v>
      </c>
      <c r="B71" s="39">
        <f t="shared" si="17"/>
        <v>348</v>
      </c>
      <c r="C71" s="40">
        <f t="shared" si="18"/>
        <v>362</v>
      </c>
      <c r="D71" s="40">
        <f t="shared" si="19"/>
        <v>187</v>
      </c>
      <c r="E71" s="40">
        <f t="shared" si="20"/>
        <v>162</v>
      </c>
      <c r="F71" s="40">
        <f t="shared" si="21"/>
        <v>50</v>
      </c>
      <c r="G71" s="41">
        <f t="shared" si="16"/>
        <v>1109</v>
      </c>
    </row>
    <row r="72" spans="1:7" s="1" customFormat="1" ht="13.5" customHeight="1">
      <c r="A72" s="1" t="s">
        <v>42</v>
      </c>
      <c r="B72" s="39">
        <f t="shared" si="17"/>
        <v>35</v>
      </c>
      <c r="C72" s="40">
        <f t="shared" si="18"/>
        <v>19</v>
      </c>
      <c r="D72" s="40">
        <f t="shared" si="19"/>
        <v>20</v>
      </c>
      <c r="E72" s="40">
        <f t="shared" si="20"/>
        <v>37</v>
      </c>
      <c r="F72" s="40">
        <f t="shared" si="21"/>
        <v>17</v>
      </c>
      <c r="G72" s="41">
        <f t="shared" si="16"/>
        <v>128</v>
      </c>
    </row>
    <row r="73" spans="1:7" s="1" customFormat="1" ht="13.5" customHeight="1">
      <c r="A73" s="1" t="s">
        <v>62</v>
      </c>
      <c r="B73" s="39">
        <f t="shared" si="17"/>
        <v>85</v>
      </c>
      <c r="C73" s="40">
        <f t="shared" si="18"/>
        <v>165</v>
      </c>
      <c r="D73" s="40">
        <f t="shared" si="19"/>
        <v>92</v>
      </c>
      <c r="E73" s="40">
        <f t="shared" si="20"/>
        <v>68</v>
      </c>
      <c r="F73" s="40">
        <f t="shared" si="21"/>
        <v>7</v>
      </c>
      <c r="G73" s="41">
        <f t="shared" si="16"/>
        <v>417</v>
      </c>
    </row>
    <row r="74" spans="1:7" s="1" customFormat="1" ht="13.5" customHeight="1">
      <c r="A74" s="1" t="s">
        <v>63</v>
      </c>
      <c r="B74" s="39">
        <f t="shared" si="17"/>
        <v>5</v>
      </c>
      <c r="C74" s="40">
        <f t="shared" si="18"/>
        <v>3</v>
      </c>
      <c r="D74" s="40">
        <f t="shared" si="19"/>
        <v>3</v>
      </c>
      <c r="E74" s="40">
        <f t="shared" si="20"/>
        <v>6</v>
      </c>
      <c r="F74" s="40">
        <f t="shared" si="21"/>
        <v>2</v>
      </c>
      <c r="G74" s="41">
        <f>SUM(B74:F74)</f>
        <v>19</v>
      </c>
    </row>
    <row r="75" spans="1:7" s="1" customFormat="1" ht="13.5" customHeight="1">
      <c r="A75" s="1" t="s">
        <v>74</v>
      </c>
      <c r="B75" s="39">
        <f t="shared" si="17"/>
        <v>8</v>
      </c>
      <c r="C75" s="40">
        <f t="shared" si="18"/>
        <v>34</v>
      </c>
      <c r="D75" s="40">
        <f t="shared" si="19"/>
        <v>22</v>
      </c>
      <c r="E75" s="40">
        <f t="shared" si="20"/>
        <v>43</v>
      </c>
      <c r="F75" s="40">
        <f t="shared" si="21"/>
        <v>21</v>
      </c>
      <c r="G75" s="41">
        <f t="shared" si="16"/>
        <v>128</v>
      </c>
    </row>
    <row r="76" spans="1:7" s="1" customFormat="1" ht="13.5" customHeight="1">
      <c r="A76" s="1" t="s">
        <v>75</v>
      </c>
      <c r="B76" s="39">
        <f t="shared" si="17"/>
        <v>4</v>
      </c>
      <c r="C76" s="40">
        <f t="shared" si="18"/>
        <v>12</v>
      </c>
      <c r="D76" s="40">
        <f t="shared" si="19"/>
        <v>5</v>
      </c>
      <c r="E76" s="40">
        <f t="shared" si="20"/>
        <v>3</v>
      </c>
      <c r="F76" s="40">
        <f t="shared" si="21"/>
        <v>3</v>
      </c>
      <c r="G76" s="41">
        <f>SUM(B76:F76)</f>
        <v>27</v>
      </c>
    </row>
    <row r="77" spans="1:7" s="1" customFormat="1" ht="13.5" customHeight="1">
      <c r="A77" s="1" t="s">
        <v>69</v>
      </c>
      <c r="B77" s="39">
        <f t="shared" si="17"/>
        <v>20</v>
      </c>
      <c r="C77" s="40">
        <f t="shared" si="18"/>
        <v>54</v>
      </c>
      <c r="D77" s="40">
        <f t="shared" si="19"/>
        <v>16</v>
      </c>
      <c r="E77" s="40">
        <f t="shared" si="20"/>
        <v>116</v>
      </c>
      <c r="F77" s="40">
        <f t="shared" si="21"/>
        <v>33</v>
      </c>
      <c r="G77" s="41">
        <f t="shared" si="16"/>
        <v>239</v>
      </c>
    </row>
    <row r="78" spans="1:7" s="1" customFormat="1" ht="13.5" customHeight="1">
      <c r="A78" s="1" t="s">
        <v>67</v>
      </c>
      <c r="B78" s="39">
        <f t="shared" si="17"/>
        <v>621</v>
      </c>
      <c r="C78" s="40">
        <f t="shared" si="18"/>
        <v>261</v>
      </c>
      <c r="D78" s="40">
        <f t="shared" si="19"/>
        <v>45</v>
      </c>
      <c r="E78" s="40">
        <f t="shared" si="20"/>
        <v>8</v>
      </c>
      <c r="F78" s="40">
        <f t="shared" si="21"/>
        <v>1</v>
      </c>
      <c r="G78" s="41">
        <f t="shared" si="16"/>
        <v>936</v>
      </c>
    </row>
    <row r="79" spans="1:7" s="1" customFormat="1" ht="13.5" customHeight="1" thickBot="1">
      <c r="A79" s="1" t="s">
        <v>68</v>
      </c>
      <c r="B79" s="39">
        <f t="shared" si="17"/>
        <v>42</v>
      </c>
      <c r="C79" s="40">
        <f t="shared" si="18"/>
        <v>20</v>
      </c>
      <c r="D79" s="40">
        <f t="shared" si="19"/>
        <v>2</v>
      </c>
      <c r="E79" s="40">
        <f t="shared" si="20"/>
        <v>1</v>
      </c>
      <c r="F79" s="40">
        <f t="shared" si="21"/>
        <v>0</v>
      </c>
      <c r="G79" s="41">
        <f>SUM(B79:F79)</f>
        <v>65</v>
      </c>
    </row>
    <row r="80" spans="1:7" s="1" customFormat="1" ht="13.5" customHeight="1">
      <c r="A80" s="45" t="s">
        <v>25</v>
      </c>
      <c r="B80" s="46">
        <f aca="true" t="shared" si="22" ref="B80:G80">SUM(B63:B79)</f>
        <v>3407</v>
      </c>
      <c r="C80" s="46">
        <f t="shared" si="22"/>
        <v>3420</v>
      </c>
      <c r="D80" s="46">
        <f t="shared" si="22"/>
        <v>1455</v>
      </c>
      <c r="E80" s="46">
        <f t="shared" si="22"/>
        <v>1672</v>
      </c>
      <c r="F80" s="46">
        <f t="shared" si="22"/>
        <v>1140</v>
      </c>
      <c r="G80" s="47">
        <f t="shared" si="22"/>
        <v>11094</v>
      </c>
    </row>
    <row r="81" spans="1:8" s="1" customFormat="1" ht="13.5" customHeight="1" thickBot="1">
      <c r="A81" s="48"/>
      <c r="B81" s="49">
        <f>B80/$G80</f>
        <v>0.307102938525329</v>
      </c>
      <c r="C81" s="49">
        <f>C80/$G80</f>
        <v>0.30827474310438074</v>
      </c>
      <c r="D81" s="49">
        <f>D80/$G80</f>
        <v>0.13115197404002163</v>
      </c>
      <c r="E81" s="49">
        <f>E80/$G80</f>
        <v>0.15071209662880836</v>
      </c>
      <c r="F81" s="49">
        <f>F80/$G80</f>
        <v>0.10275824770146025</v>
      </c>
      <c r="G81" s="143"/>
      <c r="H81" s="124"/>
    </row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</sheetData>
  <sheetProtection/>
  <mergeCells count="1">
    <mergeCell ref="A53:J55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7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mahok001</cp:lastModifiedBy>
  <cp:lastPrinted>2008-10-22T09:34:36Z</cp:lastPrinted>
  <dcterms:created xsi:type="dcterms:W3CDTF">2002-01-16T10:40:31Z</dcterms:created>
  <dcterms:modified xsi:type="dcterms:W3CDTF">2008-12-15T07:24:56Z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2008.00000000000</vt:lpwstr>
  </property>
  <property fmtid="{D5CDD505-2E9C-101B-9397-08002B2CF9AE}" pid="4" name="PublishedDa">
    <vt:lpwstr>2008-12-15T00:00:00Z</vt:lpwstr>
  </property>
  <property fmtid="{D5CDD505-2E9C-101B-9397-08002B2CF9AE}" pid="5" name="ReportTy">
    <vt:lpwstr>Age Analysis</vt:lpwstr>
  </property>
</Properties>
</file>