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4"/>
  </bookViews>
  <sheets>
    <sheet name="Appelli" sheetId="1" r:id="rId1"/>
    <sheet name="PA" sheetId="2" r:id="rId2"/>
    <sheet name="Mag-SCT" sheetId="3" r:id="rId3"/>
    <sheet name="Boards" sheetId="4" r:id="rId4"/>
    <sheet name="Analysis" sheetId="5" r:id="rId5"/>
  </sheets>
  <definedNames/>
  <calcPr fullCalcOnLoad="1"/>
</workbook>
</file>

<file path=xl/sharedStrings.xml><?xml version="1.0" encoding="utf-8"?>
<sst xmlns="http://schemas.openxmlformats.org/spreadsheetml/2006/main" count="294" uniqueCount="91">
  <si>
    <t>G. Caruana Demajo</t>
  </si>
  <si>
    <t>J. Apap Bologna</t>
  </si>
  <si>
    <t>Qorti Kostituzzjonali</t>
  </si>
  <si>
    <t>Total</t>
  </si>
  <si>
    <t>Qorti Appelli Civili (Inferjuri)</t>
  </si>
  <si>
    <t>Total Malta</t>
  </si>
  <si>
    <t>Total Qorti</t>
  </si>
  <si>
    <t>G. Valenzia</t>
  </si>
  <si>
    <t>G. Camilleri</t>
  </si>
  <si>
    <t>J.R. Micallef</t>
  </si>
  <si>
    <t>A. Micallef Trigona</t>
  </si>
  <si>
    <t>P. Coppini</t>
  </si>
  <si>
    <t>Qorti Civili, Prim Awla</t>
  </si>
  <si>
    <t>Total Ghawdex</t>
  </si>
  <si>
    <t>Qorti tal-Magistrati, Civili</t>
  </si>
  <si>
    <t>D. Montebello</t>
  </si>
  <si>
    <t>M. Mallia</t>
  </si>
  <si>
    <t>S. Meli</t>
  </si>
  <si>
    <t>Bord li Jikkontrolla l-Kera</t>
  </si>
  <si>
    <t>Qorti Civili, Prim Awla (Malta)</t>
  </si>
  <si>
    <t>Qorti tal-Magistrati, Civili (Malta)</t>
  </si>
  <si>
    <t>Qorti Appelli Civili (Superjuri)</t>
  </si>
  <si>
    <t>QRATI  CIVILI</t>
  </si>
  <si>
    <t>Eta ta' Kawzi Pendenti</t>
  </si>
  <si>
    <t>Totali</t>
  </si>
  <si>
    <t>A. J. Magri</t>
  </si>
  <si>
    <t>J. A. Filletti</t>
  </si>
  <si>
    <t>P. Sciberras</t>
  </si>
  <si>
    <t>R. C. Pace</t>
  </si>
  <si>
    <t>L. Farrugia Sacco</t>
  </si>
  <si>
    <t>N. Cuschieri</t>
  </si>
  <si>
    <t>T. Mallia</t>
  </si>
  <si>
    <t>J. Padovani</t>
  </si>
  <si>
    <t>J. Azzopardi</t>
  </si>
  <si>
    <t>V. De Gaetano</t>
  </si>
  <si>
    <t>Mhux Assenjati</t>
  </si>
  <si>
    <t>Qorti Civili, Familja</t>
  </si>
  <si>
    <t>A. Lofaro</t>
  </si>
  <si>
    <t>G. Grixti</t>
  </si>
  <si>
    <t>P. Borg Costanzi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</si>
  <si>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</si>
  <si>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</si>
  <si>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</si>
  <si>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</si>
  <si>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</si>
  <si>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</si>
  <si>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</si>
  <si>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</si>
  <si>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</si>
  <si>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</si>
  <si>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</si>
  <si>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</si>
  <si>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</si>
  <si>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</si>
  <si>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</si>
  <si>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</si>
  <si>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</si>
  <si>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</si>
  <si>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</si>
  <si>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</si>
  <si>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</si>
  <si>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</si>
  <si>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</si>
  <si>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</si>
  <si>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I. Spiteri Bailey</t>
  </si>
  <si>
    <t>R. Fenech Adami</t>
  </si>
  <si>
    <t>Tribunal ghal Talbiet Zghar (Malta)</t>
  </si>
  <si>
    <t>Tribunal ghal Talbiet Zghar (Ghawdex)</t>
  </si>
  <si>
    <t>Bord dwar l-Arbitragg ta' l-Artijiet</t>
  </si>
  <si>
    <t>J. Galea Debono</t>
  </si>
  <si>
    <t>J. R. Micallef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</si>
  <si>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</si>
  <si>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</si>
  <si>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</si>
  <si>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</si>
  <si>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</si>
  <si>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</si>
  <si>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</si>
  <si>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C. Scerri Herrera</t>
  </si>
  <si>
    <t>G. Mifsud</t>
  </si>
  <si>
    <t>M. Karlsson</t>
  </si>
  <si>
    <t>V. Galea Debono</t>
  </si>
  <si>
    <t>M. Scerri</t>
  </si>
  <si>
    <t>G.Valenzia</t>
  </si>
  <si>
    <t>G. Mercieca</t>
  </si>
  <si>
    <t>Mhux assenjati</t>
  </si>
  <si>
    <t>E.Grima</t>
  </si>
  <si>
    <t>J. Z. Mckeon</t>
  </si>
  <si>
    <t>J. D. Camilleri</t>
  </si>
  <si>
    <t>G. Vella</t>
  </si>
  <si>
    <t>31 ta' Marzu 2009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</si>
</sst>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2" fontId="2" fillId="33" borderId="11" xfId="0" applyNumberFormat="1" applyFont="1" applyFill="1" applyBorder="1" applyAlignment="1">
      <alignment horizontal="center" vertical="center"/>
    </xf>
    <xf numFmtId="12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9" fontId="3" fillId="0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9" fontId="3" fillId="0" borderId="15" xfId="0" applyNumberFormat="1" applyFont="1" applyFill="1" applyBorder="1" applyAlignment="1">
      <alignment horizontal="center" vertical="top"/>
    </xf>
    <xf numFmtId="9" fontId="3" fillId="0" borderId="2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0" fontId="2" fillId="33" borderId="25" xfId="0" applyFont="1" applyFill="1" applyBorder="1" applyAlignment="1">
      <alignment horizontal="center" vertical="center"/>
    </xf>
    <xf numFmtId="12" fontId="2" fillId="33" borderId="26" xfId="0" applyNumberFormat="1" applyFont="1" applyFill="1" applyBorder="1" applyAlignment="1">
      <alignment horizontal="center" vertical="center"/>
    </xf>
    <xf numFmtId="12" fontId="2" fillId="33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9" fontId="2" fillId="33" borderId="30" xfId="0" applyNumberFormat="1" applyFont="1" applyFill="1" applyBorder="1" applyAlignment="1">
      <alignment horizontal="center" vertical="center"/>
    </xf>
    <xf numFmtId="9" fontId="2" fillId="33" borderId="13" xfId="0" applyNumberFormat="1" applyFont="1" applyFill="1" applyBorder="1" applyAlignment="1">
      <alignment horizontal="center" vertical="center"/>
    </xf>
    <xf numFmtId="9" fontId="2" fillId="33" borderId="3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1" fontId="1" fillId="34" borderId="27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9" fontId="1" fillId="34" borderId="13" xfId="0" applyNumberFormat="1" applyFont="1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35" borderId="0" xfId="0" applyFont="1" applyFill="1" applyBorder="1" applyAlignment="1">
      <alignment/>
    </xf>
    <xf numFmtId="9" fontId="1" fillId="35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35" borderId="28" xfId="0" applyNumberFormat="1" applyFont="1" applyFill="1" applyBorder="1" applyAlignment="1">
      <alignment horizontal="center"/>
    </xf>
    <xf numFmtId="9" fontId="1" fillId="35" borderId="29" xfId="0" applyNumberFormat="1" applyFont="1" applyFill="1" applyBorder="1" applyAlignment="1">
      <alignment horizontal="center"/>
    </xf>
    <xf numFmtId="9" fontId="1" fillId="35" borderId="32" xfId="0" applyNumberFormat="1" applyFont="1" applyFill="1" applyBorder="1" applyAlignment="1">
      <alignment horizontal="center"/>
    </xf>
    <xf numFmtId="9" fontId="1" fillId="35" borderId="33" xfId="0" applyNumberFormat="1" applyFont="1" applyFill="1" applyBorder="1" applyAlignment="1">
      <alignment horizontal="center"/>
    </xf>
    <xf numFmtId="9" fontId="1" fillId="35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4" borderId="35" xfId="0" applyFont="1" applyFill="1" applyBorder="1" applyAlignment="1">
      <alignment horizontal="center" vertical="center"/>
    </xf>
    <xf numFmtId="9" fontId="3" fillId="0" borderId="33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top"/>
    </xf>
    <xf numFmtId="9" fontId="3" fillId="0" borderId="35" xfId="0" applyNumberFormat="1" applyFont="1" applyFill="1" applyBorder="1" applyAlignment="1">
      <alignment horizontal="center" vertical="top"/>
    </xf>
    <xf numFmtId="10" fontId="3" fillId="34" borderId="24" xfId="0" applyNumberFormat="1" applyFont="1" applyFill="1" applyBorder="1" applyAlignment="1">
      <alignment horizontal="center"/>
    </xf>
    <xf numFmtId="9" fontId="3" fillId="34" borderId="24" xfId="0" applyNumberFormat="1" applyFont="1" applyFill="1" applyBorder="1" applyAlignment="1">
      <alignment horizontal="center"/>
    </xf>
    <xf numFmtId="9" fontId="3" fillId="34" borderId="18" xfId="0" applyNumberFormat="1" applyFont="1" applyFill="1" applyBorder="1" applyAlignment="1">
      <alignment horizontal="center"/>
    </xf>
    <xf numFmtId="10" fontId="3" fillId="34" borderId="18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4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9" fontId="3" fillId="0" borderId="39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4" fillId="34" borderId="33" xfId="0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9" fontId="3" fillId="0" borderId="40" xfId="0" applyNumberFormat="1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37" xfId="0" applyNumberFormat="1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 horizontal="center" vertical="top"/>
    </xf>
    <xf numFmtId="9" fontId="3" fillId="0" borderId="40" xfId="0" applyNumberFormat="1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center" vertical="center"/>
    </xf>
    <xf numFmtId="9" fontId="3" fillId="34" borderId="43" xfId="0" applyNumberFormat="1" applyFont="1" applyFill="1" applyBorder="1" applyAlignment="1">
      <alignment horizontal="center"/>
    </xf>
    <xf numFmtId="9" fontId="3" fillId="34" borderId="21" xfId="0" applyNumberFormat="1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9" fontId="3" fillId="0" borderId="36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9" fontId="3" fillId="0" borderId="44" xfId="0" applyNumberFormat="1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center"/>
    </xf>
    <xf numFmtId="9" fontId="3" fillId="0" borderId="42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9" fontId="3" fillId="0" borderId="42" xfId="0" applyNumberFormat="1" applyFont="1" applyFill="1" applyBorder="1" applyAlignment="1">
      <alignment horizontal="center" vertical="top"/>
    </xf>
    <xf numFmtId="9" fontId="3" fillId="0" borderId="16" xfId="0" applyNumberFormat="1" applyFont="1" applyFill="1" applyBorder="1" applyAlignment="1">
      <alignment horizontal="center" vertical="top"/>
    </xf>
    <xf numFmtId="9" fontId="3" fillId="0" borderId="43" xfId="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vertical="top"/>
    </xf>
    <xf numFmtId="0" fontId="9" fillId="0" borderId="26" xfId="0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9" fontId="3" fillId="0" borderId="36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9" fontId="1" fillId="35" borderId="46" xfId="0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0</xdr:rowOff>
    </xdr:from>
    <xdr:to>
      <xdr:col>6</xdr:col>
      <xdr:colOff>666750</xdr:colOff>
      <xdr:row>26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14675" y="445770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56</xdr:row>
      <xdr:rowOff>47625</xdr:rowOff>
    </xdr:from>
    <xdr:to>
      <xdr:col>0</xdr:col>
      <xdr:colOff>1676400</xdr:colOff>
      <xdr:row>60</xdr:row>
      <xdr:rowOff>66675</xdr:rowOff>
    </xdr:to>
    <xdr:pic>
      <xdr:nvPicPr>
        <xdr:cNvPr id="2" name="Picture 8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488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0</xdr:col>
      <xdr:colOff>2066925</xdr:colOff>
      <xdr:row>31</xdr:row>
      <xdr:rowOff>152400</xdr:rowOff>
    </xdr:to>
    <xdr:pic>
      <xdr:nvPicPr>
        <xdr:cNvPr id="4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30" t="s">
        <v>22</v>
      </c>
    </row>
    <row r="2" ht="13.5" customHeight="1"/>
    <row r="3" ht="13.5" customHeight="1">
      <c r="E3" s="30" t="s">
        <v>23</v>
      </c>
    </row>
    <row r="4" ht="13.5" customHeight="1">
      <c r="E4" s="31" t="s">
        <v>90</v>
      </c>
    </row>
    <row r="5" spans="2:8" ht="13.5" customHeight="1">
      <c r="B5" s="29"/>
      <c r="C5" s="29"/>
      <c r="D5" s="29"/>
      <c r="E5" s="29"/>
      <c r="F5" s="29"/>
      <c r="G5" s="29"/>
      <c r="H5" s="29"/>
    </row>
    <row r="6" spans="2:8" ht="13.5" customHeight="1" thickBot="1">
      <c r="B6" s="29"/>
      <c r="C6" s="29"/>
      <c r="D6" s="29"/>
      <c r="E6" s="29"/>
      <c r="F6" s="29"/>
      <c r="G6" s="29"/>
      <c r="H6" s="29"/>
    </row>
    <row r="7" spans="1:10" s="2" customFormat="1" ht="13.5" customHeight="1" thickBot="1">
      <c r="A7" s="32" t="s">
        <v>2</v>
      </c>
      <c r="B7" s="7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9" t="s">
        <v>3</v>
      </c>
    </row>
    <row r="8" spans="1:10" s="4" customFormat="1" ht="10.5" customHeight="1">
      <c r="A8" s="11"/>
      <c r="B8" s="136">
        <v>29</v>
      </c>
      <c r="C8" s="137">
        <v>3</v>
      </c>
      <c r="D8" s="137">
        <v>1</v>
      </c>
      <c r="E8" s="137">
        <v>1</v>
      </c>
      <c r="F8" s="137">
        <v>0</v>
      </c>
      <c r="G8" s="137">
        <v>0</v>
      </c>
      <c r="H8" s="137">
        <v>0</v>
      </c>
      <c r="I8" s="138">
        <v>0</v>
      </c>
      <c r="J8" s="21">
        <f>SUM(B8:I8)</f>
        <v>34</v>
      </c>
    </row>
    <row r="9" spans="1:11" s="5" customFormat="1" ht="10.5" customHeight="1" thickBot="1">
      <c r="A9" s="13"/>
      <c r="B9" s="85">
        <f>B8/$J8</f>
        <v>0.8529411764705882</v>
      </c>
      <c r="C9" s="14">
        <f>C8/$J8</f>
        <v>0.08823529411764706</v>
      </c>
      <c r="D9" s="14">
        <f aca="true" t="shared" si="0" ref="D9:I9">D8/$J8</f>
        <v>0.029411764705882353</v>
      </c>
      <c r="E9" s="14">
        <f t="shared" si="0"/>
        <v>0.029411764705882353</v>
      </c>
      <c r="F9" s="14">
        <f t="shared" si="0"/>
        <v>0</v>
      </c>
      <c r="G9" s="14">
        <f t="shared" si="0"/>
        <v>0</v>
      </c>
      <c r="H9" s="14">
        <f>H12/$J12</f>
        <v>0.0015772870662460567</v>
      </c>
      <c r="I9" s="94">
        <f t="shared" si="0"/>
        <v>0</v>
      </c>
      <c r="J9" s="135"/>
      <c r="K9" s="118"/>
    </row>
    <row r="10" spans="1:10" s="12" customFormat="1" ht="13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3.5" customHeight="1" thickBot="1">
      <c r="A11" s="86" t="s">
        <v>21</v>
      </c>
      <c r="B11" s="7" t="s">
        <v>44</v>
      </c>
      <c r="C11" s="8" t="s">
        <v>45</v>
      </c>
      <c r="D11" s="8" t="s">
        <v>46</v>
      </c>
      <c r="E11" s="8" t="s">
        <v>47</v>
      </c>
      <c r="F11" s="8" t="s">
        <v>48</v>
      </c>
      <c r="G11" s="8" t="s">
        <v>52</v>
      </c>
      <c r="H11" s="8" t="s">
        <v>50</v>
      </c>
      <c r="I11" s="8" t="s">
        <v>51</v>
      </c>
      <c r="J11" s="9" t="s">
        <v>3</v>
      </c>
    </row>
    <row r="12" spans="1:10" s="4" customFormat="1" ht="10.5" customHeight="1">
      <c r="A12" s="11"/>
      <c r="B12" s="139">
        <v>273</v>
      </c>
      <c r="C12" s="140">
        <v>230</v>
      </c>
      <c r="D12" s="140">
        <v>104</v>
      </c>
      <c r="E12" s="140">
        <v>9</v>
      </c>
      <c r="F12" s="140">
        <v>4</v>
      </c>
      <c r="G12" s="140">
        <v>4</v>
      </c>
      <c r="H12" s="140">
        <v>1</v>
      </c>
      <c r="I12" s="141">
        <v>9</v>
      </c>
      <c r="J12" s="69">
        <f>SUM(B12:I12)</f>
        <v>634</v>
      </c>
    </row>
    <row r="13" spans="1:11" s="6" customFormat="1" ht="10.5" customHeight="1" thickBot="1">
      <c r="A13" s="87"/>
      <c r="B13" s="85">
        <f aca="true" t="shared" si="1" ref="B13:I13">B12/$J12</f>
        <v>0.4305993690851735</v>
      </c>
      <c r="C13" s="14">
        <f t="shared" si="1"/>
        <v>0.3627760252365931</v>
      </c>
      <c r="D13" s="14">
        <v>0.17</v>
      </c>
      <c r="E13" s="14">
        <f t="shared" si="1"/>
        <v>0.014195583596214511</v>
      </c>
      <c r="F13" s="14">
        <f t="shared" si="1"/>
        <v>0.006309148264984227</v>
      </c>
      <c r="G13" s="14">
        <f t="shared" si="1"/>
        <v>0.006309148264984227</v>
      </c>
      <c r="H13" s="14">
        <f t="shared" si="1"/>
        <v>0.0015772870662460567</v>
      </c>
      <c r="I13" s="14">
        <f t="shared" si="1"/>
        <v>0.014195583596214511</v>
      </c>
      <c r="J13" s="22"/>
      <c r="K13" s="118"/>
    </row>
    <row r="14" spans="1:10" s="12" customFormat="1" ht="13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13.5" customHeight="1" thickBot="1">
      <c r="A15" s="32" t="s">
        <v>4</v>
      </c>
      <c r="B15" s="7" t="s">
        <v>44</v>
      </c>
      <c r="C15" s="8" t="s">
        <v>45</v>
      </c>
      <c r="D15" s="8" t="s">
        <v>46</v>
      </c>
      <c r="E15" s="8" t="s">
        <v>47</v>
      </c>
      <c r="F15" s="8" t="s">
        <v>48</v>
      </c>
      <c r="G15" s="8" t="s">
        <v>49</v>
      </c>
      <c r="H15" s="8" t="s">
        <v>50</v>
      </c>
      <c r="I15" s="8" t="s">
        <v>51</v>
      </c>
      <c r="J15" s="9" t="s">
        <v>3</v>
      </c>
    </row>
    <row r="16" spans="1:11" s="128" customFormat="1" ht="10.5" customHeight="1">
      <c r="A16" s="11" t="s">
        <v>35</v>
      </c>
      <c r="B16" s="139">
        <v>1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1">
        <v>0</v>
      </c>
      <c r="J16" s="97">
        <f>SUM(B16:I16)</f>
        <v>1</v>
      </c>
      <c r="K16" s="68"/>
    </row>
    <row r="17" spans="1:11" s="4" customFormat="1" ht="10.5" customHeight="1">
      <c r="A17" s="11" t="s">
        <v>25</v>
      </c>
      <c r="B17" s="139">
        <v>0</v>
      </c>
      <c r="C17" s="140">
        <v>0</v>
      </c>
      <c r="D17" s="140">
        <v>0</v>
      </c>
      <c r="E17" s="140">
        <v>1</v>
      </c>
      <c r="F17" s="140">
        <v>0</v>
      </c>
      <c r="G17" s="140">
        <v>0</v>
      </c>
      <c r="H17" s="140">
        <v>0</v>
      </c>
      <c r="I17" s="141">
        <v>0</v>
      </c>
      <c r="J17" s="34">
        <f aca="true" t="shared" si="2" ref="J17:J23">SUM(B17:I17)</f>
        <v>1</v>
      </c>
      <c r="K17"/>
    </row>
    <row r="18" spans="1:11" s="4" customFormat="1" ht="10.5" customHeight="1">
      <c r="A18" s="11" t="s">
        <v>83</v>
      </c>
      <c r="B18" s="107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9">
        <v>0</v>
      </c>
      <c r="J18" s="34">
        <f t="shared" si="2"/>
        <v>0</v>
      </c>
      <c r="K18"/>
    </row>
    <row r="19" spans="1:11" s="4" customFormat="1" ht="10.5" customHeight="1">
      <c r="A19" s="11" t="s">
        <v>26</v>
      </c>
      <c r="B19" s="107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9">
        <v>0</v>
      </c>
      <c r="J19" s="34">
        <f t="shared" si="2"/>
        <v>0</v>
      </c>
      <c r="K19"/>
    </row>
    <row r="20" spans="1:11" s="4" customFormat="1" ht="10.5" customHeight="1">
      <c r="A20" s="11" t="s">
        <v>69</v>
      </c>
      <c r="B20" s="107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9">
        <v>0</v>
      </c>
      <c r="J20" s="34">
        <f t="shared" si="2"/>
        <v>0</v>
      </c>
      <c r="K20"/>
    </row>
    <row r="21" spans="1:11" s="4" customFormat="1" ht="10.5" customHeight="1">
      <c r="A21" s="11" t="s">
        <v>27</v>
      </c>
      <c r="B21" s="139">
        <v>134</v>
      </c>
      <c r="C21" s="140">
        <v>7</v>
      </c>
      <c r="D21" s="140">
        <v>3</v>
      </c>
      <c r="E21" s="140">
        <v>3</v>
      </c>
      <c r="F21" s="140">
        <v>0</v>
      </c>
      <c r="G21" s="140">
        <v>0</v>
      </c>
      <c r="H21" s="140">
        <v>0</v>
      </c>
      <c r="I21" s="141">
        <v>0</v>
      </c>
      <c r="J21" s="34">
        <f t="shared" si="2"/>
        <v>147</v>
      </c>
      <c r="K21"/>
    </row>
    <row r="22" spans="1:11" s="4" customFormat="1" ht="10.5" customHeight="1">
      <c r="A22" s="11" t="s">
        <v>28</v>
      </c>
      <c r="B22" s="139">
        <v>13</v>
      </c>
      <c r="C22" s="140">
        <v>6</v>
      </c>
      <c r="D22" s="140">
        <v>1</v>
      </c>
      <c r="E22" s="140">
        <v>0</v>
      </c>
      <c r="F22" s="140">
        <v>0</v>
      </c>
      <c r="G22" s="140">
        <v>1</v>
      </c>
      <c r="H22" s="140">
        <v>0</v>
      </c>
      <c r="I22" s="141">
        <v>0</v>
      </c>
      <c r="J22" s="34">
        <f t="shared" si="2"/>
        <v>21</v>
      </c>
      <c r="K22"/>
    </row>
    <row r="23" spans="1:11" s="4" customFormat="1" ht="10.5" customHeight="1">
      <c r="A23" s="82" t="s">
        <v>34</v>
      </c>
      <c r="B23" s="116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6">
        <v>0</v>
      </c>
      <c r="J23" s="34">
        <f t="shared" si="2"/>
        <v>0</v>
      </c>
      <c r="K23"/>
    </row>
    <row r="24" spans="1:10" s="4" customFormat="1" ht="10.5" customHeight="1">
      <c r="A24" s="84" t="s">
        <v>5</v>
      </c>
      <c r="B24" s="90">
        <f>SUM(B16:B23)</f>
        <v>148</v>
      </c>
      <c r="C24" s="15">
        <f>SUM(C16:C23)</f>
        <v>13</v>
      </c>
      <c r="D24" s="15">
        <f aca="true" t="shared" si="3" ref="D24:I24">SUM(D16:D23)</f>
        <v>4</v>
      </c>
      <c r="E24" s="15">
        <f t="shared" si="3"/>
        <v>4</v>
      </c>
      <c r="F24" s="15">
        <f t="shared" si="3"/>
        <v>0</v>
      </c>
      <c r="G24" s="15">
        <f t="shared" si="3"/>
        <v>1</v>
      </c>
      <c r="H24" s="15">
        <f t="shared" si="3"/>
        <v>0</v>
      </c>
      <c r="I24" s="103">
        <f t="shared" si="3"/>
        <v>0</v>
      </c>
      <c r="J24" s="35">
        <f>SUM(J16:J23)</f>
        <v>170</v>
      </c>
    </row>
    <row r="25" spans="1:11" s="6" customFormat="1" ht="10.5" customHeight="1">
      <c r="A25" s="3"/>
      <c r="B25" s="117">
        <f aca="true" t="shared" si="4" ref="B25:I25">B24/$J24</f>
        <v>0.8705882352941177</v>
      </c>
      <c r="C25" s="16">
        <f t="shared" si="4"/>
        <v>0.07647058823529412</v>
      </c>
      <c r="D25" s="16">
        <f t="shared" si="4"/>
        <v>0.023529411764705882</v>
      </c>
      <c r="E25" s="16">
        <f t="shared" si="4"/>
        <v>0.023529411764705882</v>
      </c>
      <c r="F25" s="16">
        <f t="shared" si="4"/>
        <v>0</v>
      </c>
      <c r="G25" s="16">
        <f t="shared" si="4"/>
        <v>0.0058823529411764705</v>
      </c>
      <c r="H25" s="16">
        <f t="shared" si="4"/>
        <v>0</v>
      </c>
      <c r="I25" s="127">
        <f t="shared" si="4"/>
        <v>0</v>
      </c>
      <c r="J25" s="80"/>
      <c r="K25" s="118"/>
    </row>
    <row r="26" spans="1:11" s="4" customFormat="1" ht="10.5" customHeight="1">
      <c r="A26" s="11" t="s">
        <v>15</v>
      </c>
      <c r="B26" s="107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9">
        <v>0</v>
      </c>
      <c r="J26" s="34">
        <f>SUM(B26:I26)</f>
        <v>0</v>
      </c>
      <c r="K26"/>
    </row>
    <row r="27" spans="1:11" s="4" customFormat="1" ht="10.5" customHeight="1">
      <c r="A27" s="11" t="s">
        <v>69</v>
      </c>
      <c r="B27" s="8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02">
        <v>0</v>
      </c>
      <c r="J27" s="34">
        <f>SUM(B27:I27)</f>
        <v>0</v>
      </c>
      <c r="K27"/>
    </row>
    <row r="28" spans="1:11" s="4" customFormat="1" ht="10.5" customHeight="1">
      <c r="A28" s="11" t="s">
        <v>27</v>
      </c>
      <c r="B28" s="139">
        <v>14</v>
      </c>
      <c r="C28" s="140">
        <v>0</v>
      </c>
      <c r="D28" s="140">
        <v>0</v>
      </c>
      <c r="E28" s="140">
        <v>1</v>
      </c>
      <c r="F28" s="140">
        <v>0</v>
      </c>
      <c r="G28" s="140">
        <v>0</v>
      </c>
      <c r="H28" s="140">
        <v>0</v>
      </c>
      <c r="I28" s="141">
        <v>0</v>
      </c>
      <c r="J28" s="34">
        <f>SUM(B28:I28)</f>
        <v>15</v>
      </c>
      <c r="K28"/>
    </row>
    <row r="29" spans="1:10" s="4" customFormat="1" ht="10.5" customHeight="1">
      <c r="A29" s="84" t="s">
        <v>13</v>
      </c>
      <c r="B29" s="90">
        <f aca="true" t="shared" si="5" ref="B29:I29">SUM(B26:B28)</f>
        <v>14</v>
      </c>
      <c r="C29" s="15">
        <f t="shared" si="5"/>
        <v>0</v>
      </c>
      <c r="D29" s="15">
        <f t="shared" si="5"/>
        <v>0</v>
      </c>
      <c r="E29" s="15">
        <f t="shared" si="5"/>
        <v>1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35">
        <f>SUM(J26:J28)</f>
        <v>15</v>
      </c>
    </row>
    <row r="30" spans="1:11" s="6" customFormat="1" ht="10.5" customHeight="1">
      <c r="A30" s="3"/>
      <c r="B30" s="91">
        <f>B29/$J29</f>
        <v>0.9333333333333333</v>
      </c>
      <c r="C30" s="16">
        <f aca="true" t="shared" si="6" ref="C30:I30">C29/$J29</f>
        <v>0</v>
      </c>
      <c r="D30" s="16">
        <f t="shared" si="6"/>
        <v>0</v>
      </c>
      <c r="E30" s="16">
        <f t="shared" si="6"/>
        <v>0.06666666666666667</v>
      </c>
      <c r="F30" s="16">
        <f t="shared" si="6"/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77"/>
      <c r="K30" s="118"/>
    </row>
    <row r="31" spans="1:10" s="4" customFormat="1" ht="10.5" customHeight="1" thickBot="1">
      <c r="A31" s="88" t="s">
        <v>6</v>
      </c>
      <c r="B31" s="92">
        <f>B29+B24</f>
        <v>162</v>
      </c>
      <c r="C31" s="17">
        <f aca="true" t="shared" si="7" ref="C31:J31">C29+C24</f>
        <v>13</v>
      </c>
      <c r="D31" s="17">
        <f t="shared" si="7"/>
        <v>4</v>
      </c>
      <c r="E31" s="17">
        <f t="shared" si="7"/>
        <v>5</v>
      </c>
      <c r="F31" s="17">
        <f t="shared" si="7"/>
        <v>0</v>
      </c>
      <c r="G31" s="17">
        <f t="shared" si="7"/>
        <v>1</v>
      </c>
      <c r="H31" s="17">
        <f t="shared" si="7"/>
        <v>0</v>
      </c>
      <c r="I31" s="17">
        <f t="shared" si="7"/>
        <v>0</v>
      </c>
      <c r="J31" s="20">
        <f t="shared" si="7"/>
        <v>185</v>
      </c>
    </row>
    <row r="32" spans="1:11" s="6" customFormat="1" ht="10.5" customHeight="1" thickBot="1">
      <c r="A32" s="87"/>
      <c r="B32" s="93">
        <f>B31/$J31</f>
        <v>0.8756756756756757</v>
      </c>
      <c r="C32" s="18">
        <f>C31/$J31</f>
        <v>0.07027027027027027</v>
      </c>
      <c r="D32" s="18">
        <f aca="true" t="shared" si="8" ref="D32:I32">D31/$J31</f>
        <v>0.021621621621621623</v>
      </c>
      <c r="E32" s="18">
        <f t="shared" si="8"/>
        <v>0.02702702702702703</v>
      </c>
      <c r="F32" s="18">
        <f t="shared" si="8"/>
        <v>0</v>
      </c>
      <c r="G32" s="18">
        <v>0.02</v>
      </c>
      <c r="H32" s="18">
        <f t="shared" si="8"/>
        <v>0</v>
      </c>
      <c r="I32" s="18">
        <f t="shared" si="8"/>
        <v>0</v>
      </c>
      <c r="J32" s="19"/>
      <c r="K32" s="118"/>
    </row>
    <row r="33" spans="1:10" s="12" customFormat="1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3.5" customHeight="1"/>
    <row r="35" ht="13.5" customHeight="1"/>
    <row r="36" ht="13.5" customHeight="1"/>
    <row r="37" ht="13.5" customHeight="1"/>
    <row r="38" spans="1:2" ht="13.5" customHeight="1">
      <c r="A38"/>
      <c r="B38"/>
    </row>
    <row r="39" spans="1:2" ht="13.5" customHeight="1">
      <c r="A39"/>
      <c r="B39"/>
    </row>
    <row r="40" spans="1:2" ht="12.75">
      <c r="A40" s="68"/>
      <c r="B40" s="67"/>
    </row>
  </sheetData>
  <sheetProtection/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r:id="rId2"/>
  <headerFooter alignWithMargins="0">
    <oddFooter>&amp;LData Source Lecam.
Data Collected and Collated by MITA.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4">
      <selection activeCell="G57" sqref="G57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22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23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90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12</v>
      </c>
      <c r="B7" s="7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52</v>
      </c>
      <c r="H7" s="8" t="s">
        <v>50</v>
      </c>
      <c r="I7" s="8" t="s">
        <v>51</v>
      </c>
      <c r="J7" s="9" t="s">
        <v>3</v>
      </c>
    </row>
    <row r="8" spans="1:11" s="4" customFormat="1" ht="10.5" customHeight="1">
      <c r="A8" s="11" t="s">
        <v>35</v>
      </c>
      <c r="B8" s="139">
        <v>0</v>
      </c>
      <c r="C8" s="140">
        <v>0</v>
      </c>
      <c r="D8" s="140">
        <v>0</v>
      </c>
      <c r="E8" s="140">
        <v>0</v>
      </c>
      <c r="F8" s="140">
        <v>0</v>
      </c>
      <c r="G8" s="140">
        <v>1</v>
      </c>
      <c r="H8" s="140">
        <v>0</v>
      </c>
      <c r="I8" s="141">
        <v>0</v>
      </c>
      <c r="J8" s="97">
        <f>SUM(B8:I8)</f>
        <v>1</v>
      </c>
      <c r="K8"/>
    </row>
    <row r="9" spans="1:11" s="4" customFormat="1" ht="10.5" customHeight="1">
      <c r="A9" s="11" t="s">
        <v>37</v>
      </c>
      <c r="B9" s="139">
        <v>154</v>
      </c>
      <c r="C9" s="140">
        <v>137</v>
      </c>
      <c r="D9" s="140">
        <v>43</v>
      </c>
      <c r="E9" s="140">
        <v>41</v>
      </c>
      <c r="F9" s="140">
        <v>55</v>
      </c>
      <c r="G9" s="140">
        <v>48</v>
      </c>
      <c r="H9" s="140">
        <v>81</v>
      </c>
      <c r="I9" s="141">
        <v>140</v>
      </c>
      <c r="J9" s="73">
        <f>SUM(B9:I9)</f>
        <v>699</v>
      </c>
      <c r="K9"/>
    </row>
    <row r="10" spans="1:11" s="4" customFormat="1" ht="10.5" customHeight="1">
      <c r="A10" s="11" t="s">
        <v>76</v>
      </c>
      <c r="B10" s="139">
        <v>8</v>
      </c>
      <c r="C10" s="140">
        <v>121</v>
      </c>
      <c r="D10" s="140">
        <v>164</v>
      </c>
      <c r="E10" s="140">
        <v>68</v>
      </c>
      <c r="F10" s="140">
        <v>45</v>
      </c>
      <c r="G10" s="140">
        <v>32</v>
      </c>
      <c r="H10" s="140">
        <v>39</v>
      </c>
      <c r="I10" s="141">
        <v>53</v>
      </c>
      <c r="J10" s="73">
        <f>SUM(B10:I10)</f>
        <v>530</v>
      </c>
      <c r="K10"/>
    </row>
    <row r="11" spans="1:11" s="4" customFormat="1" ht="10.5" customHeight="1">
      <c r="A11" s="11" t="s">
        <v>7</v>
      </c>
      <c r="B11" s="139">
        <v>7</v>
      </c>
      <c r="C11" s="140">
        <v>10</v>
      </c>
      <c r="D11" s="140">
        <v>7</v>
      </c>
      <c r="E11" s="140">
        <v>5</v>
      </c>
      <c r="F11" s="140">
        <v>4</v>
      </c>
      <c r="G11" s="140">
        <v>7</v>
      </c>
      <c r="H11" s="140">
        <v>9</v>
      </c>
      <c r="I11" s="141">
        <v>7</v>
      </c>
      <c r="J11" s="73">
        <f aca="true" t="shared" si="0" ref="J11:J22">SUM(B11:I11)</f>
        <v>56</v>
      </c>
      <c r="K11"/>
    </row>
    <row r="12" spans="1:11" s="4" customFormat="1" ht="10.5" customHeight="1">
      <c r="A12" s="11" t="s">
        <v>0</v>
      </c>
      <c r="B12" s="139">
        <v>138</v>
      </c>
      <c r="C12" s="140">
        <v>61</v>
      </c>
      <c r="D12" s="140">
        <v>69</v>
      </c>
      <c r="E12" s="140">
        <v>84</v>
      </c>
      <c r="F12" s="140">
        <v>40</v>
      </c>
      <c r="G12" s="140">
        <v>31</v>
      </c>
      <c r="H12" s="140">
        <v>17</v>
      </c>
      <c r="I12" s="141">
        <v>75</v>
      </c>
      <c r="J12" s="73">
        <f t="shared" si="0"/>
        <v>515</v>
      </c>
      <c r="K12"/>
    </row>
    <row r="13" spans="1:11" s="4" customFormat="1" ht="10.5" customHeight="1">
      <c r="A13" s="11" t="s">
        <v>8</v>
      </c>
      <c r="B13" s="139">
        <v>3</v>
      </c>
      <c r="C13" s="140">
        <v>10</v>
      </c>
      <c r="D13" s="140">
        <v>3</v>
      </c>
      <c r="E13" s="140">
        <v>6</v>
      </c>
      <c r="F13" s="140">
        <v>7</v>
      </c>
      <c r="G13" s="140">
        <v>10</v>
      </c>
      <c r="H13" s="140">
        <v>50</v>
      </c>
      <c r="I13" s="141">
        <v>84</v>
      </c>
      <c r="J13" s="73">
        <f t="shared" si="0"/>
        <v>173</v>
      </c>
      <c r="K13"/>
    </row>
    <row r="14" spans="1:11" s="4" customFormat="1" ht="10.5" customHeight="1">
      <c r="A14" s="82" t="s">
        <v>33</v>
      </c>
      <c r="B14" s="139">
        <v>147</v>
      </c>
      <c r="C14" s="140">
        <v>23</v>
      </c>
      <c r="D14" s="140">
        <v>7</v>
      </c>
      <c r="E14" s="140">
        <v>1</v>
      </c>
      <c r="F14" s="140">
        <v>10</v>
      </c>
      <c r="G14" s="140">
        <v>72</v>
      </c>
      <c r="H14" s="140">
        <v>61</v>
      </c>
      <c r="I14" s="141">
        <v>9</v>
      </c>
      <c r="J14" s="73">
        <f t="shared" si="0"/>
        <v>330</v>
      </c>
      <c r="K14"/>
    </row>
    <row r="15" spans="1:11" s="4" customFormat="1" ht="10.5" customHeight="1">
      <c r="A15" s="81" t="s">
        <v>88</v>
      </c>
      <c r="B15" s="139">
        <v>1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1">
        <v>0</v>
      </c>
      <c r="J15" s="73">
        <f>SUM(B15:I15)</f>
        <v>1</v>
      </c>
      <c r="K15"/>
    </row>
    <row r="16" spans="1:11" s="4" customFormat="1" ht="10.5" customHeight="1">
      <c r="A16" s="81" t="s">
        <v>9</v>
      </c>
      <c r="B16" s="139">
        <v>152</v>
      </c>
      <c r="C16" s="140">
        <v>103</v>
      </c>
      <c r="D16" s="140">
        <v>109</v>
      </c>
      <c r="E16" s="140">
        <v>74</v>
      </c>
      <c r="F16" s="140">
        <v>64</v>
      </c>
      <c r="G16" s="140">
        <v>58</v>
      </c>
      <c r="H16" s="140">
        <v>164</v>
      </c>
      <c r="I16" s="141">
        <v>145</v>
      </c>
      <c r="J16" s="73">
        <f t="shared" si="0"/>
        <v>869</v>
      </c>
      <c r="K16"/>
    </row>
    <row r="17" spans="1:11" s="4" customFormat="1" ht="10.5" customHeight="1">
      <c r="A17" s="81" t="s">
        <v>87</v>
      </c>
      <c r="B17" s="139">
        <v>127</v>
      </c>
      <c r="C17" s="140">
        <v>84</v>
      </c>
      <c r="D17" s="140">
        <v>58</v>
      </c>
      <c r="E17" s="140">
        <v>37</v>
      </c>
      <c r="F17" s="140">
        <v>11</v>
      </c>
      <c r="G17" s="140">
        <v>14</v>
      </c>
      <c r="H17" s="140">
        <v>24</v>
      </c>
      <c r="I17" s="141">
        <v>46</v>
      </c>
      <c r="J17" s="73">
        <f>SUM(B17:I17)</f>
        <v>401</v>
      </c>
      <c r="K17"/>
    </row>
    <row r="18" spans="1:11" s="4" customFormat="1" ht="10.5" customHeight="1">
      <c r="A18" s="81" t="s">
        <v>29</v>
      </c>
      <c r="B18" s="139">
        <v>138</v>
      </c>
      <c r="C18" s="140">
        <v>127</v>
      </c>
      <c r="D18" s="140">
        <v>122</v>
      </c>
      <c r="E18" s="140">
        <v>87</v>
      </c>
      <c r="F18" s="140">
        <v>41</v>
      </c>
      <c r="G18" s="140">
        <v>36</v>
      </c>
      <c r="H18" s="140">
        <v>11</v>
      </c>
      <c r="I18" s="141">
        <v>72</v>
      </c>
      <c r="J18" s="73">
        <f t="shared" si="0"/>
        <v>634</v>
      </c>
      <c r="K18"/>
    </row>
    <row r="19" spans="1:11" s="4" customFormat="1" ht="10.5" customHeight="1">
      <c r="A19" s="81" t="s">
        <v>30</v>
      </c>
      <c r="B19" s="139">
        <v>0</v>
      </c>
      <c r="C19" s="140">
        <v>0</v>
      </c>
      <c r="D19" s="140">
        <v>0</v>
      </c>
      <c r="E19" s="140">
        <v>0</v>
      </c>
      <c r="F19" s="140">
        <v>1</v>
      </c>
      <c r="G19" s="140">
        <v>0</v>
      </c>
      <c r="H19" s="140">
        <v>0</v>
      </c>
      <c r="I19" s="141">
        <v>0</v>
      </c>
      <c r="J19" s="73">
        <f t="shared" si="0"/>
        <v>1</v>
      </c>
      <c r="K19"/>
    </row>
    <row r="20" spans="1:11" s="4" customFormat="1" ht="10.5" customHeight="1">
      <c r="A20" s="81" t="s">
        <v>27</v>
      </c>
      <c r="B20" s="139">
        <v>0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3</v>
      </c>
      <c r="I20" s="141">
        <v>22</v>
      </c>
      <c r="J20" s="73">
        <f t="shared" si="0"/>
        <v>25</v>
      </c>
      <c r="K20"/>
    </row>
    <row r="21" spans="1:10" s="4" customFormat="1" ht="10.5" customHeight="1">
      <c r="A21" s="81" t="s">
        <v>28</v>
      </c>
      <c r="B21" s="139">
        <v>146</v>
      </c>
      <c r="C21" s="140">
        <v>119</v>
      </c>
      <c r="D21" s="140">
        <v>72</v>
      </c>
      <c r="E21" s="140">
        <v>38</v>
      </c>
      <c r="F21" s="140">
        <v>28</v>
      </c>
      <c r="G21" s="140">
        <v>34</v>
      </c>
      <c r="H21" s="140">
        <v>28</v>
      </c>
      <c r="I21" s="141">
        <v>66</v>
      </c>
      <c r="J21" s="73">
        <f t="shared" si="0"/>
        <v>531</v>
      </c>
    </row>
    <row r="22" spans="1:11" s="26" customFormat="1" ht="10.5" customHeight="1">
      <c r="A22" s="81" t="s">
        <v>31</v>
      </c>
      <c r="B22" s="139">
        <v>7</v>
      </c>
      <c r="C22" s="140">
        <v>2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1">
        <v>0</v>
      </c>
      <c r="J22" s="73">
        <f t="shared" si="0"/>
        <v>9</v>
      </c>
      <c r="K22" s="57"/>
    </row>
    <row r="23" spans="1:11" s="4" customFormat="1" ht="10.5" customHeight="1">
      <c r="A23" s="84" t="s">
        <v>5</v>
      </c>
      <c r="B23" s="90">
        <f aca="true" t="shared" si="1" ref="B23:J23">SUM(B8:B22)</f>
        <v>1028</v>
      </c>
      <c r="C23" s="15">
        <f t="shared" si="1"/>
        <v>797</v>
      </c>
      <c r="D23" s="15">
        <f t="shared" si="1"/>
        <v>654</v>
      </c>
      <c r="E23" s="15">
        <f t="shared" si="1"/>
        <v>441</v>
      </c>
      <c r="F23" s="15">
        <f t="shared" si="1"/>
        <v>306</v>
      </c>
      <c r="G23" s="15">
        <f t="shared" si="1"/>
        <v>343</v>
      </c>
      <c r="H23" s="15">
        <f t="shared" si="1"/>
        <v>487</v>
      </c>
      <c r="I23" s="103">
        <f t="shared" si="1"/>
        <v>719</v>
      </c>
      <c r="J23" s="72">
        <f t="shared" si="1"/>
        <v>4775</v>
      </c>
      <c r="K23"/>
    </row>
    <row r="24" spans="1:11" s="4" customFormat="1" ht="10.5" customHeight="1">
      <c r="A24" s="23"/>
      <c r="B24" s="119">
        <f aca="true" t="shared" si="2" ref="B24:H24">B23/$J23</f>
        <v>0.21528795811518325</v>
      </c>
      <c r="C24" s="120">
        <f t="shared" si="2"/>
        <v>0.1669109947643979</v>
      </c>
      <c r="D24" s="120">
        <f t="shared" si="2"/>
        <v>0.1369633507853403</v>
      </c>
      <c r="E24" s="120">
        <f t="shared" si="2"/>
        <v>0.09235602094240837</v>
      </c>
      <c r="F24" s="120">
        <f t="shared" si="2"/>
        <v>0.06408376963350786</v>
      </c>
      <c r="G24" s="120">
        <f t="shared" si="2"/>
        <v>0.0718324607329843</v>
      </c>
      <c r="H24" s="120">
        <f t="shared" si="2"/>
        <v>0.10198952879581152</v>
      </c>
      <c r="I24" s="121">
        <f>I23/$J23</f>
        <v>0.15057591623036648</v>
      </c>
      <c r="J24" s="98"/>
      <c r="K24"/>
    </row>
    <row r="25" spans="1:11" s="4" customFormat="1" ht="10.5" customHeight="1">
      <c r="A25" s="11" t="s">
        <v>77</v>
      </c>
      <c r="B25" s="139">
        <v>50</v>
      </c>
      <c r="C25" s="140">
        <v>27</v>
      </c>
      <c r="D25" s="140">
        <v>13</v>
      </c>
      <c r="E25" s="140">
        <v>5</v>
      </c>
      <c r="F25" s="140">
        <v>6</v>
      </c>
      <c r="G25" s="140">
        <v>5</v>
      </c>
      <c r="H25" s="140">
        <v>7</v>
      </c>
      <c r="I25" s="141">
        <v>29</v>
      </c>
      <c r="J25" s="73">
        <f>SUM(B25:I25)</f>
        <v>142</v>
      </c>
      <c r="K25"/>
    </row>
    <row r="26" spans="1:10" s="4" customFormat="1" ht="10.5" customHeight="1">
      <c r="A26" s="11" t="s">
        <v>10</v>
      </c>
      <c r="B26" s="139">
        <v>0</v>
      </c>
      <c r="C26" s="140">
        <v>0</v>
      </c>
      <c r="D26" s="140">
        <v>5</v>
      </c>
      <c r="E26" s="140">
        <v>1</v>
      </c>
      <c r="F26" s="140">
        <v>4</v>
      </c>
      <c r="G26" s="140">
        <v>7</v>
      </c>
      <c r="H26" s="140">
        <v>8</v>
      </c>
      <c r="I26" s="141">
        <v>2</v>
      </c>
      <c r="J26" s="73">
        <f>SUM(B26:I26)</f>
        <v>27</v>
      </c>
    </row>
    <row r="27" spans="1:11" s="26" customFormat="1" ht="10.5" customHeight="1">
      <c r="A27" s="11" t="s">
        <v>86</v>
      </c>
      <c r="B27" s="139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1">
        <v>1</v>
      </c>
      <c r="J27" s="73">
        <f>SUM(B27:I27)</f>
        <v>1</v>
      </c>
      <c r="K27" s="57"/>
    </row>
    <row r="28" spans="1:10" s="4" customFormat="1" ht="10.5" customHeight="1">
      <c r="A28" s="11" t="s">
        <v>11</v>
      </c>
      <c r="B28" s="139">
        <v>77</v>
      </c>
      <c r="C28" s="140">
        <v>61</v>
      </c>
      <c r="D28" s="140">
        <v>67</v>
      </c>
      <c r="E28" s="140">
        <v>51</v>
      </c>
      <c r="F28" s="140">
        <v>57</v>
      </c>
      <c r="G28" s="140">
        <v>74</v>
      </c>
      <c r="H28" s="140">
        <v>83</v>
      </c>
      <c r="I28" s="141">
        <v>190</v>
      </c>
      <c r="J28" s="73">
        <f>SUM(B28:I28)</f>
        <v>660</v>
      </c>
    </row>
    <row r="29" spans="1:11" s="6" customFormat="1" ht="10.5" customHeight="1">
      <c r="A29" s="84" t="s">
        <v>13</v>
      </c>
      <c r="B29" s="90">
        <f aca="true" t="shared" si="3" ref="B29:J29">SUM(B25:B28)</f>
        <v>127</v>
      </c>
      <c r="C29" s="15">
        <f t="shared" si="3"/>
        <v>88</v>
      </c>
      <c r="D29" s="15">
        <f t="shared" si="3"/>
        <v>85</v>
      </c>
      <c r="E29" s="15">
        <f t="shared" si="3"/>
        <v>57</v>
      </c>
      <c r="F29" s="15">
        <f t="shared" si="3"/>
        <v>67</v>
      </c>
      <c r="G29" s="15">
        <f t="shared" si="3"/>
        <v>86</v>
      </c>
      <c r="H29" s="15">
        <f t="shared" si="3"/>
        <v>98</v>
      </c>
      <c r="I29" s="103">
        <f t="shared" si="3"/>
        <v>222</v>
      </c>
      <c r="J29" s="72">
        <f t="shared" si="3"/>
        <v>830</v>
      </c>
      <c r="K29" s="57"/>
    </row>
    <row r="30" spans="1:10" ht="13.5" customHeight="1">
      <c r="A30" s="23"/>
      <c r="B30" s="95">
        <v>0.15</v>
      </c>
      <c r="C30" s="27">
        <f aca="true" t="shared" si="4" ref="C30:I30">C29/$J29</f>
        <v>0.10602409638554217</v>
      </c>
      <c r="D30" s="27">
        <f t="shared" si="4"/>
        <v>0.10240963855421686</v>
      </c>
      <c r="E30" s="27">
        <f t="shared" si="4"/>
        <v>0.06867469879518072</v>
      </c>
      <c r="F30" s="27">
        <f t="shared" si="4"/>
        <v>0.08072289156626505</v>
      </c>
      <c r="G30" s="27">
        <f t="shared" si="4"/>
        <v>0.10361445783132531</v>
      </c>
      <c r="H30" s="27">
        <v>0.12</v>
      </c>
      <c r="I30" s="104">
        <f t="shared" si="4"/>
        <v>0.2674698795180723</v>
      </c>
      <c r="J30" s="99"/>
    </row>
    <row r="31" spans="1:10" ht="13.5" customHeight="1" thickBot="1">
      <c r="A31" s="88" t="s">
        <v>6</v>
      </c>
      <c r="B31" s="92">
        <f aca="true" t="shared" si="5" ref="B31:J31">B29+B23</f>
        <v>1155</v>
      </c>
      <c r="C31" s="17">
        <f t="shared" si="5"/>
        <v>885</v>
      </c>
      <c r="D31" s="17">
        <f t="shared" si="5"/>
        <v>739</v>
      </c>
      <c r="E31" s="17">
        <f t="shared" si="5"/>
        <v>498</v>
      </c>
      <c r="F31" s="17">
        <f t="shared" si="5"/>
        <v>373</v>
      </c>
      <c r="G31" s="17">
        <f t="shared" si="5"/>
        <v>429</v>
      </c>
      <c r="H31" s="17">
        <f t="shared" si="5"/>
        <v>585</v>
      </c>
      <c r="I31" s="100">
        <f t="shared" si="5"/>
        <v>941</v>
      </c>
      <c r="J31" s="100">
        <f t="shared" si="5"/>
        <v>5605</v>
      </c>
    </row>
    <row r="32" spans="1:10" ht="13.5" customHeight="1" thickBot="1">
      <c r="A32" s="87"/>
      <c r="B32" s="93">
        <v>0.2</v>
      </c>
      <c r="C32" s="18">
        <f>C31/$J31</f>
        <v>0.15789473684210525</v>
      </c>
      <c r="D32" s="18">
        <f aca="true" t="shared" si="6" ref="D32:I32">D31/$J31</f>
        <v>0.13184656556645852</v>
      </c>
      <c r="E32" s="18">
        <f>E31/$J31</f>
        <v>0.08884924174843889</v>
      </c>
      <c r="F32" s="18">
        <f t="shared" si="6"/>
        <v>0.06654772524531669</v>
      </c>
      <c r="G32" s="18">
        <f t="shared" si="6"/>
        <v>0.07653880463871543</v>
      </c>
      <c r="H32" s="18">
        <f t="shared" si="6"/>
        <v>0.10437109723461195</v>
      </c>
      <c r="I32" s="105">
        <f t="shared" si="6"/>
        <v>0.16788581623550403</v>
      </c>
      <c r="J32" s="10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1:10" s="2" customFormat="1" ht="18.75" customHeight="1">
      <c r="A39"/>
      <c r="B39"/>
      <c r="C39"/>
      <c r="D39"/>
      <c r="E39"/>
      <c r="F39"/>
      <c r="G39"/>
      <c r="H39"/>
      <c r="I39"/>
      <c r="J39"/>
    </row>
    <row r="40" spans="1:10" s="2" customFormat="1" ht="10.5" customHeight="1">
      <c r="A40"/>
      <c r="B40"/>
      <c r="C40"/>
      <c r="D40"/>
      <c r="E40"/>
      <c r="F40"/>
      <c r="G40"/>
      <c r="H40"/>
      <c r="I40"/>
      <c r="J40"/>
    </row>
    <row r="41" spans="1:2" ht="11.25" customHeight="1" thickBot="1">
      <c r="A41" s="68"/>
      <c r="B41" s="67"/>
    </row>
    <row r="42" spans="1:11" s="4" customFormat="1" ht="11.25" customHeight="1" thickBot="1">
      <c r="A42" s="32" t="s">
        <v>36</v>
      </c>
      <c r="B42" s="7" t="s">
        <v>44</v>
      </c>
      <c r="C42" s="8" t="s">
        <v>45</v>
      </c>
      <c r="D42" s="8" t="s">
        <v>46</v>
      </c>
      <c r="E42" s="8" t="s">
        <v>47</v>
      </c>
      <c r="F42" s="8" t="s">
        <v>48</v>
      </c>
      <c r="G42" s="8" t="s">
        <v>49</v>
      </c>
      <c r="H42" s="8" t="s">
        <v>53</v>
      </c>
      <c r="I42" s="8" t="s">
        <v>51</v>
      </c>
      <c r="J42" s="9" t="s">
        <v>3</v>
      </c>
      <c r="K42"/>
    </row>
    <row r="43" spans="1:11" s="4" customFormat="1" ht="11.25" customHeight="1">
      <c r="A43" s="11" t="s">
        <v>85</v>
      </c>
      <c r="B43" s="139">
        <v>1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1">
        <v>0</v>
      </c>
      <c r="J43" s="34">
        <f aca="true" t="shared" si="7" ref="J43:J50">SUM(B43:I43)</f>
        <v>1</v>
      </c>
      <c r="K43"/>
    </row>
    <row r="44" spans="1:11" s="4" customFormat="1" ht="10.5" customHeight="1">
      <c r="A44" s="11" t="s">
        <v>37</v>
      </c>
      <c r="B44" s="139">
        <v>1</v>
      </c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1">
        <v>0</v>
      </c>
      <c r="J44" s="34">
        <f t="shared" si="7"/>
        <v>1</v>
      </c>
      <c r="K44"/>
    </row>
    <row r="45" spans="1:11" s="4" customFormat="1" ht="10.5" customHeight="1">
      <c r="A45" s="11" t="s">
        <v>76</v>
      </c>
      <c r="B45" s="139">
        <v>194</v>
      </c>
      <c r="C45" s="140">
        <v>0</v>
      </c>
      <c r="D45" s="140">
        <v>0</v>
      </c>
      <c r="E45" s="140">
        <v>1</v>
      </c>
      <c r="F45" s="140">
        <v>0</v>
      </c>
      <c r="G45" s="140">
        <v>0</v>
      </c>
      <c r="H45" s="140">
        <v>0</v>
      </c>
      <c r="I45" s="141">
        <v>0</v>
      </c>
      <c r="J45" s="34">
        <f t="shared" si="7"/>
        <v>195</v>
      </c>
      <c r="K45"/>
    </row>
    <row r="46" spans="1:11" s="4" customFormat="1" ht="10.5" customHeight="1">
      <c r="A46" s="11" t="s">
        <v>0</v>
      </c>
      <c r="B46" s="139">
        <v>0</v>
      </c>
      <c r="C46" s="140">
        <v>0</v>
      </c>
      <c r="D46" s="140">
        <v>1</v>
      </c>
      <c r="E46" s="140">
        <v>0</v>
      </c>
      <c r="F46" s="140">
        <v>0</v>
      </c>
      <c r="G46" s="140">
        <v>0</v>
      </c>
      <c r="H46" s="140">
        <v>0</v>
      </c>
      <c r="I46" s="141">
        <v>0</v>
      </c>
      <c r="J46" s="34">
        <f t="shared" si="7"/>
        <v>1</v>
      </c>
      <c r="K46"/>
    </row>
    <row r="47" spans="1:11" s="4" customFormat="1" ht="10.5" customHeight="1">
      <c r="A47" s="11" t="s">
        <v>33</v>
      </c>
      <c r="B47" s="139">
        <v>21</v>
      </c>
      <c r="C47" s="140">
        <v>95</v>
      </c>
      <c r="D47" s="140">
        <v>56</v>
      </c>
      <c r="E47" s="140">
        <v>49</v>
      </c>
      <c r="F47" s="140">
        <v>0</v>
      </c>
      <c r="G47" s="140">
        <v>0</v>
      </c>
      <c r="H47" s="140">
        <v>0</v>
      </c>
      <c r="I47" s="141">
        <v>2</v>
      </c>
      <c r="J47" s="34">
        <f t="shared" si="7"/>
        <v>223</v>
      </c>
      <c r="K47"/>
    </row>
    <row r="48" spans="1:11" s="4" customFormat="1" ht="10.5" customHeight="1">
      <c r="A48" s="11" t="s">
        <v>70</v>
      </c>
      <c r="B48" s="139">
        <v>0</v>
      </c>
      <c r="C48" s="140">
        <v>0</v>
      </c>
      <c r="D48" s="140">
        <v>4</v>
      </c>
      <c r="E48" s="140">
        <v>0</v>
      </c>
      <c r="F48" s="140">
        <v>0</v>
      </c>
      <c r="G48" s="140">
        <v>0</v>
      </c>
      <c r="H48" s="140">
        <v>0</v>
      </c>
      <c r="I48" s="141">
        <v>0</v>
      </c>
      <c r="J48" s="34">
        <f t="shared" si="7"/>
        <v>4</v>
      </c>
      <c r="K48"/>
    </row>
    <row r="49" spans="1:11" s="26" customFormat="1" ht="10.5" customHeight="1">
      <c r="A49" s="11" t="s">
        <v>30</v>
      </c>
      <c r="B49" s="139">
        <v>208</v>
      </c>
      <c r="C49" s="140">
        <v>146</v>
      </c>
      <c r="D49" s="140">
        <v>90</v>
      </c>
      <c r="E49" s="140">
        <v>40</v>
      </c>
      <c r="F49" s="140">
        <v>73</v>
      </c>
      <c r="G49" s="140">
        <v>77</v>
      </c>
      <c r="H49" s="140">
        <v>29</v>
      </c>
      <c r="I49" s="141">
        <v>14</v>
      </c>
      <c r="J49" s="34">
        <f t="shared" si="7"/>
        <v>677</v>
      </c>
      <c r="K49" s="57"/>
    </row>
    <row r="50" spans="1:11" s="4" customFormat="1" ht="10.5" customHeight="1">
      <c r="A50" s="11" t="s">
        <v>28</v>
      </c>
      <c r="B50" s="139">
        <v>2</v>
      </c>
      <c r="C50" s="140">
        <v>0</v>
      </c>
      <c r="D50" s="140">
        <v>0</v>
      </c>
      <c r="E50" s="140">
        <v>0</v>
      </c>
      <c r="F50" s="140">
        <v>1</v>
      </c>
      <c r="G50" s="140">
        <v>1</v>
      </c>
      <c r="H50" s="140">
        <v>0</v>
      </c>
      <c r="I50" s="141">
        <v>0</v>
      </c>
      <c r="J50" s="34">
        <f t="shared" si="7"/>
        <v>4</v>
      </c>
      <c r="K50"/>
    </row>
    <row r="51" spans="1:11" s="4" customFormat="1" ht="10.5" customHeight="1">
      <c r="A51" s="84" t="s">
        <v>5</v>
      </c>
      <c r="B51" s="90">
        <f>SUM(B43:B50)</f>
        <v>427</v>
      </c>
      <c r="C51" s="90">
        <f aca="true" t="shared" si="8" ref="C51:I51">SUM(C43:C50)</f>
        <v>241</v>
      </c>
      <c r="D51" s="90">
        <f t="shared" si="8"/>
        <v>151</v>
      </c>
      <c r="E51" s="90">
        <f t="shared" si="8"/>
        <v>90</v>
      </c>
      <c r="F51" s="90">
        <f t="shared" si="8"/>
        <v>74</v>
      </c>
      <c r="G51" s="90">
        <f t="shared" si="8"/>
        <v>78</v>
      </c>
      <c r="H51" s="90">
        <f t="shared" si="8"/>
        <v>29</v>
      </c>
      <c r="I51" s="90">
        <f t="shared" si="8"/>
        <v>16</v>
      </c>
      <c r="J51" s="35">
        <f>SUM(J43:J50)</f>
        <v>1106</v>
      </c>
      <c r="K51"/>
    </row>
    <row r="52" spans="1:11" s="4" customFormat="1" ht="10.5" customHeight="1">
      <c r="A52" s="23"/>
      <c r="B52" s="119">
        <v>0.38</v>
      </c>
      <c r="C52" s="120">
        <f>C51/$J51</f>
        <v>0.2179023508137432</v>
      </c>
      <c r="D52" s="120">
        <f aca="true" t="shared" si="9" ref="D52:I52">D51/$J51</f>
        <v>0.13652802893309224</v>
      </c>
      <c r="E52" s="120">
        <f t="shared" si="9"/>
        <v>0.081374321880651</v>
      </c>
      <c r="F52" s="120">
        <f t="shared" si="9"/>
        <v>0.06690777576853527</v>
      </c>
      <c r="G52" s="120">
        <f>G51/$J51</f>
        <v>0.0705244122965642</v>
      </c>
      <c r="H52" s="120">
        <f t="shared" si="9"/>
        <v>0.026220614828209764</v>
      </c>
      <c r="I52" s="121">
        <f t="shared" si="9"/>
        <v>0.014466546112115732</v>
      </c>
      <c r="J52" s="79"/>
      <c r="K52"/>
    </row>
    <row r="53" spans="1:10" s="4" customFormat="1" ht="10.5" customHeight="1">
      <c r="A53" s="11" t="s">
        <v>77</v>
      </c>
      <c r="B53" s="139">
        <v>13</v>
      </c>
      <c r="C53" s="140">
        <v>3</v>
      </c>
      <c r="D53" s="140">
        <v>4</v>
      </c>
      <c r="E53" s="140">
        <v>2</v>
      </c>
      <c r="F53" s="140">
        <v>1</v>
      </c>
      <c r="G53" s="140">
        <v>0</v>
      </c>
      <c r="H53" s="140">
        <v>1</v>
      </c>
      <c r="I53" s="141">
        <v>0</v>
      </c>
      <c r="J53" s="34">
        <f>SUM(B53:I53)</f>
        <v>24</v>
      </c>
    </row>
    <row r="54" spans="1:11" s="26" customFormat="1" ht="10.5" customHeight="1">
      <c r="A54" s="81" t="s">
        <v>10</v>
      </c>
      <c r="B54" s="139">
        <v>0</v>
      </c>
      <c r="C54" s="140">
        <v>0</v>
      </c>
      <c r="D54" s="140">
        <v>0</v>
      </c>
      <c r="E54" s="140">
        <v>0</v>
      </c>
      <c r="F54" s="140">
        <v>1</v>
      </c>
      <c r="G54" s="140">
        <v>0</v>
      </c>
      <c r="H54" s="140">
        <v>0</v>
      </c>
      <c r="I54" s="141">
        <v>0</v>
      </c>
      <c r="J54" s="34">
        <f>SUM(B54:I54)</f>
        <v>1</v>
      </c>
      <c r="K54" s="57"/>
    </row>
    <row r="55" spans="1:10" s="4" customFormat="1" ht="10.5" customHeight="1">
      <c r="A55" s="11" t="s">
        <v>11</v>
      </c>
      <c r="B55" s="139">
        <v>13</v>
      </c>
      <c r="C55" s="140">
        <v>7</v>
      </c>
      <c r="D55" s="140">
        <v>11</v>
      </c>
      <c r="E55" s="140">
        <v>6</v>
      </c>
      <c r="F55" s="140">
        <v>2</v>
      </c>
      <c r="G55" s="140">
        <v>1</v>
      </c>
      <c r="H55" s="140">
        <v>3</v>
      </c>
      <c r="I55" s="141">
        <v>1</v>
      </c>
      <c r="J55" s="34">
        <f>SUM(B55:I55)</f>
        <v>44</v>
      </c>
    </row>
    <row r="56" spans="1:11" s="6" customFormat="1" ht="10.5" customHeight="1">
      <c r="A56" s="84" t="s">
        <v>13</v>
      </c>
      <c r="B56" s="90">
        <f>SUM(B53:B55)</f>
        <v>26</v>
      </c>
      <c r="C56" s="15">
        <f aca="true" t="shared" si="10" ref="C56:J56">SUM(C53:C55)</f>
        <v>10</v>
      </c>
      <c r="D56" s="15">
        <f t="shared" si="10"/>
        <v>15</v>
      </c>
      <c r="E56" s="15">
        <f t="shared" si="10"/>
        <v>8</v>
      </c>
      <c r="F56" s="15">
        <f t="shared" si="10"/>
        <v>4</v>
      </c>
      <c r="G56" s="15">
        <f t="shared" si="10"/>
        <v>1</v>
      </c>
      <c r="H56" s="15">
        <f t="shared" si="10"/>
        <v>4</v>
      </c>
      <c r="I56" s="15">
        <f t="shared" si="10"/>
        <v>1</v>
      </c>
      <c r="J56" s="35">
        <f t="shared" si="10"/>
        <v>69</v>
      </c>
      <c r="K56" s="57"/>
    </row>
    <row r="57" spans="1:10" ht="12.75">
      <c r="A57" s="23"/>
      <c r="B57" s="96">
        <f aca="true" t="shared" si="11" ref="B57:I57">B56/$J56</f>
        <v>0.37681159420289856</v>
      </c>
      <c r="C57" s="27">
        <f t="shared" si="11"/>
        <v>0.14492753623188406</v>
      </c>
      <c r="D57" s="27">
        <f t="shared" si="11"/>
        <v>0.21739130434782608</v>
      </c>
      <c r="E57" s="27">
        <v>0.12</v>
      </c>
      <c r="F57" s="27">
        <v>0.06</v>
      </c>
      <c r="G57" s="27">
        <f t="shared" si="11"/>
        <v>0.014492753623188406</v>
      </c>
      <c r="H57" s="27">
        <f t="shared" si="11"/>
        <v>0.057971014492753624</v>
      </c>
      <c r="I57" s="27">
        <f t="shared" si="11"/>
        <v>0.014492753623188406</v>
      </c>
      <c r="J57" s="78"/>
    </row>
    <row r="58" spans="1:10" ht="13.5" thickBot="1">
      <c r="A58" s="88" t="s">
        <v>6</v>
      </c>
      <c r="B58" s="92">
        <f>B56+B51</f>
        <v>453</v>
      </c>
      <c r="C58" s="17">
        <f aca="true" t="shared" si="12" ref="C58:J58">C56+C51</f>
        <v>251</v>
      </c>
      <c r="D58" s="17">
        <f t="shared" si="12"/>
        <v>166</v>
      </c>
      <c r="E58" s="17">
        <f t="shared" si="12"/>
        <v>98</v>
      </c>
      <c r="F58" s="17">
        <f t="shared" si="12"/>
        <v>78</v>
      </c>
      <c r="G58" s="17">
        <f t="shared" si="12"/>
        <v>79</v>
      </c>
      <c r="H58" s="17">
        <f t="shared" si="12"/>
        <v>33</v>
      </c>
      <c r="I58" s="17">
        <f t="shared" si="12"/>
        <v>17</v>
      </c>
      <c r="J58" s="20">
        <f t="shared" si="12"/>
        <v>1175</v>
      </c>
    </row>
    <row r="59" spans="1:10" ht="13.5" thickBot="1">
      <c r="A59" s="87"/>
      <c r="B59" s="93">
        <f aca="true" t="shared" si="13" ref="B59:G59">B58/$J58</f>
        <v>0.38553191489361704</v>
      </c>
      <c r="C59" s="18">
        <f t="shared" si="13"/>
        <v>0.21361702127659574</v>
      </c>
      <c r="D59" s="18">
        <f t="shared" si="13"/>
        <v>0.14127659574468085</v>
      </c>
      <c r="E59" s="18">
        <f t="shared" si="13"/>
        <v>0.08340425531914894</v>
      </c>
      <c r="F59" s="18">
        <f t="shared" si="13"/>
        <v>0.06638297872340425</v>
      </c>
      <c r="G59" s="18">
        <f t="shared" si="13"/>
        <v>0.06723404255319149</v>
      </c>
      <c r="H59" s="18">
        <f>H58/$J58</f>
        <v>0.028085106382978724</v>
      </c>
      <c r="I59" s="18">
        <f>I58/$J58</f>
        <v>0.01446808510638298</v>
      </c>
      <c r="J59" s="19"/>
    </row>
  </sheetData>
  <sheetProtection/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r:id="rId2"/>
  <headerFooter alignWithMargins="0">
    <oddFooter>&amp;LData Source Lecam.
Data Collected and Collated by MITA.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5" zoomScaleNormal="95" zoomScalePageLayoutView="0" workbookViewId="0" topLeftCell="A2">
      <selection activeCell="F41" sqref="F41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22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23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90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14</v>
      </c>
      <c r="B7" s="7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9" t="s">
        <v>3</v>
      </c>
    </row>
    <row r="8" spans="1:11" s="4" customFormat="1" ht="10.5" customHeight="1">
      <c r="A8" s="11" t="s">
        <v>78</v>
      </c>
      <c r="B8" s="139">
        <v>65</v>
      </c>
      <c r="C8" s="140">
        <v>50</v>
      </c>
      <c r="D8" s="140">
        <v>22</v>
      </c>
      <c r="E8" s="140">
        <v>18</v>
      </c>
      <c r="F8" s="140">
        <v>16</v>
      </c>
      <c r="G8" s="140">
        <v>15</v>
      </c>
      <c r="H8" s="140">
        <v>7</v>
      </c>
      <c r="I8" s="141">
        <v>1</v>
      </c>
      <c r="J8" s="33">
        <f aca="true" t="shared" si="0" ref="J8:J13">SUM(B8:I8)</f>
        <v>194</v>
      </c>
      <c r="K8"/>
    </row>
    <row r="9" spans="1:11" s="4" customFormat="1" ht="10.5" customHeight="1">
      <c r="A9" s="11" t="s">
        <v>38</v>
      </c>
      <c r="B9" s="139">
        <v>4</v>
      </c>
      <c r="C9" s="140">
        <v>4</v>
      </c>
      <c r="D9" s="140">
        <v>5</v>
      </c>
      <c r="E9" s="140">
        <v>0</v>
      </c>
      <c r="F9" s="140">
        <v>12</v>
      </c>
      <c r="G9" s="140">
        <v>7</v>
      </c>
      <c r="H9" s="140">
        <v>0</v>
      </c>
      <c r="I9" s="141">
        <v>0</v>
      </c>
      <c r="J9" s="34">
        <f t="shared" si="0"/>
        <v>32</v>
      </c>
      <c r="K9"/>
    </row>
    <row r="10" spans="1:11" s="4" customFormat="1" ht="10.5" customHeight="1">
      <c r="A10" s="11" t="s">
        <v>32</v>
      </c>
      <c r="B10" s="139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1">
        <v>1</v>
      </c>
      <c r="J10" s="34">
        <f t="shared" si="0"/>
        <v>1</v>
      </c>
      <c r="K10"/>
    </row>
    <row r="11" spans="1:11" s="4" customFormat="1" ht="10.5" customHeight="1">
      <c r="A11" s="11" t="s">
        <v>1</v>
      </c>
      <c r="B11" s="139">
        <v>80</v>
      </c>
      <c r="C11" s="140">
        <v>72</v>
      </c>
      <c r="D11" s="140">
        <v>58</v>
      </c>
      <c r="E11" s="140">
        <v>31</v>
      </c>
      <c r="F11" s="140">
        <v>32</v>
      </c>
      <c r="G11" s="140">
        <v>53</v>
      </c>
      <c r="H11" s="140">
        <v>53</v>
      </c>
      <c r="I11" s="141">
        <v>45</v>
      </c>
      <c r="J11" s="34">
        <f t="shared" si="0"/>
        <v>424</v>
      </c>
      <c r="K11"/>
    </row>
    <row r="12" spans="1:11" s="4" customFormat="1" ht="10.5" customHeight="1">
      <c r="A12" s="11" t="s">
        <v>16</v>
      </c>
      <c r="B12" s="139">
        <v>67</v>
      </c>
      <c r="C12" s="140">
        <v>68</v>
      </c>
      <c r="D12" s="140">
        <v>53</v>
      </c>
      <c r="E12" s="140">
        <v>23</v>
      </c>
      <c r="F12" s="140">
        <v>13</v>
      </c>
      <c r="G12" s="140">
        <v>12</v>
      </c>
      <c r="H12" s="140">
        <v>4</v>
      </c>
      <c r="I12" s="141">
        <v>5</v>
      </c>
      <c r="J12" s="34">
        <f t="shared" si="0"/>
        <v>245</v>
      </c>
      <c r="K12"/>
    </row>
    <row r="13" spans="1:11" s="4" customFormat="1" ht="10.5" customHeight="1">
      <c r="A13" s="11" t="s">
        <v>17</v>
      </c>
      <c r="B13" s="139">
        <v>61</v>
      </c>
      <c r="C13" s="140">
        <v>64</v>
      </c>
      <c r="D13" s="140">
        <v>25</v>
      </c>
      <c r="E13" s="140">
        <v>13</v>
      </c>
      <c r="F13" s="140">
        <v>4</v>
      </c>
      <c r="G13" s="140">
        <v>1</v>
      </c>
      <c r="H13" s="140">
        <v>1</v>
      </c>
      <c r="I13" s="141">
        <v>0</v>
      </c>
      <c r="J13" s="83">
        <f t="shared" si="0"/>
        <v>169</v>
      </c>
      <c r="K13"/>
    </row>
    <row r="14" spans="1:10" s="4" customFormat="1" ht="10.5" customHeight="1">
      <c r="A14" s="84" t="s">
        <v>5</v>
      </c>
      <c r="B14" s="90">
        <f>SUM(B8:B13)</f>
        <v>277</v>
      </c>
      <c r="C14" s="15">
        <f aca="true" t="shared" si="1" ref="C14:J14">SUM(C8:C13)</f>
        <v>258</v>
      </c>
      <c r="D14" s="15">
        <f t="shared" si="1"/>
        <v>163</v>
      </c>
      <c r="E14" s="15">
        <f t="shared" si="1"/>
        <v>85</v>
      </c>
      <c r="F14" s="15">
        <f t="shared" si="1"/>
        <v>77</v>
      </c>
      <c r="G14" s="15">
        <f t="shared" si="1"/>
        <v>88</v>
      </c>
      <c r="H14" s="15">
        <f t="shared" si="1"/>
        <v>65</v>
      </c>
      <c r="I14" s="103">
        <f t="shared" si="1"/>
        <v>52</v>
      </c>
      <c r="J14" s="35">
        <f t="shared" si="1"/>
        <v>1065</v>
      </c>
    </row>
    <row r="15" spans="1:11" s="26" customFormat="1" ht="10.5" customHeight="1">
      <c r="A15" s="23"/>
      <c r="B15" s="119">
        <f aca="true" t="shared" si="2" ref="B15:G15">B14/$J14</f>
        <v>0.26009389671361505</v>
      </c>
      <c r="C15" s="120">
        <f t="shared" si="2"/>
        <v>0.24225352112676057</v>
      </c>
      <c r="D15" s="120">
        <v>0.16</v>
      </c>
      <c r="E15" s="120">
        <f t="shared" si="2"/>
        <v>0.07981220657276995</v>
      </c>
      <c r="F15" s="120">
        <f t="shared" si="2"/>
        <v>0.07230046948356808</v>
      </c>
      <c r="G15" s="120">
        <f t="shared" si="2"/>
        <v>0.08262910798122065</v>
      </c>
      <c r="H15" s="120">
        <f>H14/$J14</f>
        <v>0.06103286384976526</v>
      </c>
      <c r="I15" s="120">
        <f>I14/$J14</f>
        <v>0.048826291079812206</v>
      </c>
      <c r="J15" s="79"/>
      <c r="K15" s="57"/>
    </row>
    <row r="16" spans="1:10" s="4" customFormat="1" ht="10.5" customHeight="1">
      <c r="A16" s="11" t="s">
        <v>77</v>
      </c>
      <c r="B16" s="139">
        <v>12</v>
      </c>
      <c r="C16" s="140">
        <v>1</v>
      </c>
      <c r="D16" s="140">
        <v>2</v>
      </c>
      <c r="E16" s="140">
        <v>0</v>
      </c>
      <c r="F16" s="140">
        <v>0</v>
      </c>
      <c r="G16" s="140">
        <v>0</v>
      </c>
      <c r="H16" s="140">
        <v>1</v>
      </c>
      <c r="I16" s="141">
        <v>3</v>
      </c>
      <c r="J16" s="34">
        <f>SUM(B16:I16)</f>
        <v>19</v>
      </c>
    </row>
    <row r="17" spans="1:10" s="4" customFormat="1" ht="10.5" customHeight="1">
      <c r="A17" s="11" t="s">
        <v>10</v>
      </c>
      <c r="B17" s="139">
        <v>0</v>
      </c>
      <c r="C17" s="140">
        <v>0</v>
      </c>
      <c r="D17" s="140">
        <v>0</v>
      </c>
      <c r="E17" s="140">
        <v>0</v>
      </c>
      <c r="F17" s="140">
        <v>1</v>
      </c>
      <c r="G17" s="140">
        <v>0</v>
      </c>
      <c r="H17" s="140">
        <v>1</v>
      </c>
      <c r="I17" s="141">
        <v>1</v>
      </c>
      <c r="J17" s="34">
        <f>SUM(B17:I17)</f>
        <v>3</v>
      </c>
    </row>
    <row r="18" spans="1:10" s="4" customFormat="1" ht="10.5" customHeight="1">
      <c r="A18" s="11" t="s">
        <v>11</v>
      </c>
      <c r="B18" s="139">
        <v>21</v>
      </c>
      <c r="C18" s="140">
        <v>15</v>
      </c>
      <c r="D18" s="140">
        <v>9</v>
      </c>
      <c r="E18" s="140">
        <v>8</v>
      </c>
      <c r="F18" s="140">
        <v>8</v>
      </c>
      <c r="G18" s="140">
        <v>13</v>
      </c>
      <c r="H18" s="140">
        <v>18</v>
      </c>
      <c r="I18" s="141">
        <v>14</v>
      </c>
      <c r="J18" s="34">
        <f>SUM(B18:I18)</f>
        <v>106</v>
      </c>
    </row>
    <row r="19" spans="1:10" s="4" customFormat="1" ht="10.5" customHeight="1">
      <c r="A19" s="84" t="s">
        <v>13</v>
      </c>
      <c r="B19" s="90">
        <f>SUM(B16:B18)</f>
        <v>33</v>
      </c>
      <c r="C19" s="15">
        <f aca="true" t="shared" si="3" ref="C19:J19">SUM(C16:C18)</f>
        <v>16</v>
      </c>
      <c r="D19" s="15">
        <f t="shared" si="3"/>
        <v>11</v>
      </c>
      <c r="E19" s="15">
        <f t="shared" si="3"/>
        <v>8</v>
      </c>
      <c r="F19" s="15">
        <f t="shared" si="3"/>
        <v>9</v>
      </c>
      <c r="G19" s="15">
        <f t="shared" si="3"/>
        <v>13</v>
      </c>
      <c r="H19" s="15">
        <f t="shared" si="3"/>
        <v>20</v>
      </c>
      <c r="I19" s="15">
        <f t="shared" si="3"/>
        <v>18</v>
      </c>
      <c r="J19" s="35">
        <f t="shared" si="3"/>
        <v>128</v>
      </c>
    </row>
    <row r="20" spans="1:11" s="26" customFormat="1" ht="10.5" customHeight="1">
      <c r="A20" s="23"/>
      <c r="B20" s="96">
        <f aca="true" t="shared" si="4" ref="B20:I20">B19/$J19</f>
        <v>0.2578125</v>
      </c>
      <c r="C20" s="27">
        <v>0.12</v>
      </c>
      <c r="D20" s="27">
        <f t="shared" si="4"/>
        <v>0.0859375</v>
      </c>
      <c r="E20" s="27">
        <f t="shared" si="4"/>
        <v>0.0625</v>
      </c>
      <c r="F20" s="27">
        <f t="shared" si="4"/>
        <v>0.0703125</v>
      </c>
      <c r="G20" s="27">
        <f t="shared" si="4"/>
        <v>0.1015625</v>
      </c>
      <c r="H20" s="27">
        <f t="shared" si="4"/>
        <v>0.15625</v>
      </c>
      <c r="I20" s="27">
        <f t="shared" si="4"/>
        <v>0.140625</v>
      </c>
      <c r="J20" s="78"/>
      <c r="K20" s="57"/>
    </row>
    <row r="21" spans="1:10" s="4" customFormat="1" ht="10.5" customHeight="1" thickBot="1">
      <c r="A21" s="88" t="s">
        <v>6</v>
      </c>
      <c r="B21" s="92">
        <f>B19+B14</f>
        <v>310</v>
      </c>
      <c r="C21" s="17">
        <f aca="true" t="shared" si="5" ref="C21:J21">C19+C14</f>
        <v>274</v>
      </c>
      <c r="D21" s="17">
        <f t="shared" si="5"/>
        <v>174</v>
      </c>
      <c r="E21" s="17">
        <f t="shared" si="5"/>
        <v>93</v>
      </c>
      <c r="F21" s="17">
        <f t="shared" si="5"/>
        <v>86</v>
      </c>
      <c r="G21" s="17">
        <f t="shared" si="5"/>
        <v>101</v>
      </c>
      <c r="H21" s="17">
        <f t="shared" si="5"/>
        <v>85</v>
      </c>
      <c r="I21" s="17">
        <f t="shared" si="5"/>
        <v>70</v>
      </c>
      <c r="J21" s="20">
        <f t="shared" si="5"/>
        <v>1193</v>
      </c>
    </row>
    <row r="22" spans="1:11" s="6" customFormat="1" ht="10.5" customHeight="1" thickBot="1">
      <c r="A22" s="87"/>
      <c r="B22" s="93">
        <f aca="true" t="shared" si="6" ref="B22:I22">B21/$J21</f>
        <v>0.2598491198658843</v>
      </c>
      <c r="C22" s="18">
        <f t="shared" si="6"/>
        <v>0.22967309304274938</v>
      </c>
      <c r="D22" s="18">
        <f t="shared" si="6"/>
        <v>0.14585079631181894</v>
      </c>
      <c r="E22" s="18">
        <f t="shared" si="6"/>
        <v>0.07795473595976529</v>
      </c>
      <c r="F22" s="18">
        <f t="shared" si="6"/>
        <v>0.07208717518860017</v>
      </c>
      <c r="G22" s="18">
        <f t="shared" si="6"/>
        <v>0.08466051969823973</v>
      </c>
      <c r="H22" s="18">
        <f t="shared" si="6"/>
        <v>0.07124895222129086</v>
      </c>
      <c r="I22" s="18">
        <f t="shared" si="6"/>
        <v>0.0586756077116513</v>
      </c>
      <c r="J22" s="19"/>
      <c r="K22" s="57"/>
    </row>
    <row r="23" spans="1:10" s="6" customFormat="1" ht="10.5" customHeight="1" thickBot="1">
      <c r="A23" s="55"/>
      <c r="B23" s="18"/>
      <c r="C23" s="18"/>
      <c r="D23" s="18"/>
      <c r="E23" s="18"/>
      <c r="F23" s="18"/>
      <c r="G23" s="18"/>
      <c r="H23" s="18"/>
      <c r="I23" s="18"/>
      <c r="J23" s="56"/>
    </row>
    <row r="24" spans="1:10" s="2" customFormat="1" ht="13.5" customHeight="1" thickBot="1">
      <c r="A24" s="32" t="s">
        <v>63</v>
      </c>
      <c r="B24" s="7" t="s">
        <v>44</v>
      </c>
      <c r="C24" s="8" t="s">
        <v>45</v>
      </c>
      <c r="D24" s="8" t="s">
        <v>46</v>
      </c>
      <c r="E24" s="8" t="s">
        <v>47</v>
      </c>
      <c r="F24" s="8" t="s">
        <v>48</v>
      </c>
      <c r="G24" s="8" t="s">
        <v>49</v>
      </c>
      <c r="H24" s="8" t="s">
        <v>50</v>
      </c>
      <c r="I24" s="8" t="s">
        <v>51</v>
      </c>
      <c r="J24" s="9" t="s">
        <v>3</v>
      </c>
    </row>
    <row r="25" spans="1:11" s="4" customFormat="1" ht="10.5" customHeight="1">
      <c r="A25" s="11" t="s">
        <v>79</v>
      </c>
      <c r="B25" s="139">
        <v>98</v>
      </c>
      <c r="C25" s="140">
        <v>32</v>
      </c>
      <c r="D25" s="140">
        <v>20</v>
      </c>
      <c r="E25" s="140">
        <v>3</v>
      </c>
      <c r="F25" s="140">
        <v>4</v>
      </c>
      <c r="G25" s="140">
        <v>4</v>
      </c>
      <c r="H25" s="140">
        <v>0</v>
      </c>
      <c r="I25" s="141">
        <v>0</v>
      </c>
      <c r="J25" s="34">
        <f aca="true" t="shared" si="7" ref="J25:J30">SUM(B25:I25)</f>
        <v>161</v>
      </c>
      <c r="K25"/>
    </row>
    <row r="26" spans="1:11" s="4" customFormat="1" ht="11.25" customHeight="1">
      <c r="A26" s="11" t="s">
        <v>64</v>
      </c>
      <c r="B26" s="139">
        <v>108</v>
      </c>
      <c r="C26" s="140">
        <v>28</v>
      </c>
      <c r="D26" s="140">
        <v>14</v>
      </c>
      <c r="E26" s="140">
        <v>9</v>
      </c>
      <c r="F26" s="140">
        <v>0</v>
      </c>
      <c r="G26" s="140">
        <v>0</v>
      </c>
      <c r="H26" s="140">
        <v>0</v>
      </c>
      <c r="I26" s="141">
        <v>1</v>
      </c>
      <c r="J26" s="34">
        <f t="shared" si="7"/>
        <v>160</v>
      </c>
      <c r="K26"/>
    </row>
    <row r="27" spans="1:11" s="4" customFormat="1" ht="10.5" customHeight="1">
      <c r="A27" s="11" t="s">
        <v>80</v>
      </c>
      <c r="B27" s="139">
        <v>86</v>
      </c>
      <c r="C27" s="140">
        <v>20</v>
      </c>
      <c r="D27" s="140">
        <v>5</v>
      </c>
      <c r="E27" s="140">
        <v>0</v>
      </c>
      <c r="F27" s="140">
        <v>1</v>
      </c>
      <c r="G27" s="140">
        <v>2</v>
      </c>
      <c r="H27" s="140">
        <v>0</v>
      </c>
      <c r="I27" s="141">
        <v>0</v>
      </c>
      <c r="J27" s="34">
        <f t="shared" si="7"/>
        <v>114</v>
      </c>
      <c r="K27"/>
    </row>
    <row r="28" spans="1:11" s="4" customFormat="1" ht="10.5" customHeight="1">
      <c r="A28" s="11" t="s">
        <v>89</v>
      </c>
      <c r="B28" s="139">
        <v>68</v>
      </c>
      <c r="C28" s="140">
        <v>41</v>
      </c>
      <c r="D28" s="140">
        <v>2</v>
      </c>
      <c r="E28" s="140">
        <v>1</v>
      </c>
      <c r="F28" s="140">
        <v>0</v>
      </c>
      <c r="G28" s="140">
        <v>0</v>
      </c>
      <c r="H28" s="140">
        <v>0</v>
      </c>
      <c r="I28" s="141">
        <v>0</v>
      </c>
      <c r="J28" s="34">
        <f t="shared" si="7"/>
        <v>112</v>
      </c>
      <c r="K28"/>
    </row>
    <row r="29" spans="1:11" s="4" customFormat="1" ht="10.5" customHeight="1">
      <c r="A29" s="81" t="s">
        <v>65</v>
      </c>
      <c r="B29" s="139">
        <v>105</v>
      </c>
      <c r="C29" s="140">
        <v>21</v>
      </c>
      <c r="D29" s="140">
        <v>9</v>
      </c>
      <c r="E29" s="140">
        <v>1</v>
      </c>
      <c r="F29" s="140">
        <v>6</v>
      </c>
      <c r="G29" s="140">
        <v>3</v>
      </c>
      <c r="H29" s="140">
        <v>0</v>
      </c>
      <c r="I29" s="141">
        <v>0</v>
      </c>
      <c r="J29" s="34">
        <f t="shared" si="7"/>
        <v>145</v>
      </c>
      <c r="K29"/>
    </row>
    <row r="30" spans="1:11" s="4" customFormat="1" ht="10.5" customHeight="1">
      <c r="A30" s="81" t="s">
        <v>81</v>
      </c>
      <c r="B30" s="139">
        <v>117</v>
      </c>
      <c r="C30" s="140">
        <v>28</v>
      </c>
      <c r="D30" s="140">
        <v>19</v>
      </c>
      <c r="E30" s="140">
        <v>11</v>
      </c>
      <c r="F30" s="140">
        <v>1</v>
      </c>
      <c r="G30" s="140">
        <v>2</v>
      </c>
      <c r="H30" s="140">
        <v>0</v>
      </c>
      <c r="I30" s="141">
        <v>0</v>
      </c>
      <c r="J30" s="34">
        <f t="shared" si="7"/>
        <v>178</v>
      </c>
      <c r="K30"/>
    </row>
    <row r="31" spans="1:11" s="4" customFormat="1" ht="10.5" customHeight="1">
      <c r="A31" s="84" t="s">
        <v>5</v>
      </c>
      <c r="B31" s="90">
        <f aca="true" t="shared" si="8" ref="B31:J31">SUM(B25:B30)</f>
        <v>582</v>
      </c>
      <c r="C31" s="15">
        <f t="shared" si="8"/>
        <v>170</v>
      </c>
      <c r="D31" s="15">
        <f t="shared" si="8"/>
        <v>69</v>
      </c>
      <c r="E31" s="15">
        <f t="shared" si="8"/>
        <v>25</v>
      </c>
      <c r="F31" s="15">
        <f t="shared" si="8"/>
        <v>12</v>
      </c>
      <c r="G31" s="15">
        <f t="shared" si="8"/>
        <v>11</v>
      </c>
      <c r="H31" s="15">
        <f t="shared" si="8"/>
        <v>0</v>
      </c>
      <c r="I31" s="103">
        <f t="shared" si="8"/>
        <v>1</v>
      </c>
      <c r="J31" s="35">
        <f t="shared" si="8"/>
        <v>870</v>
      </c>
      <c r="K31" s="26"/>
    </row>
    <row r="32" spans="1:11" s="26" customFormat="1" ht="10.5" customHeight="1">
      <c r="A32" s="23"/>
      <c r="B32" s="119">
        <f aca="true" t="shared" si="9" ref="B32:I32">B31/$J31</f>
        <v>0.6689655172413793</v>
      </c>
      <c r="C32" s="120">
        <f t="shared" si="9"/>
        <v>0.19540229885057472</v>
      </c>
      <c r="D32" s="120">
        <f t="shared" si="9"/>
        <v>0.07931034482758621</v>
      </c>
      <c r="E32" s="120">
        <f t="shared" si="9"/>
        <v>0.028735632183908046</v>
      </c>
      <c r="F32" s="120">
        <f t="shared" si="9"/>
        <v>0.013793103448275862</v>
      </c>
      <c r="G32" s="120">
        <f>G31/$J31</f>
        <v>0.01264367816091954</v>
      </c>
      <c r="H32" s="120">
        <f>H31/$J31</f>
        <v>0</v>
      </c>
      <c r="I32" s="121">
        <f t="shared" si="9"/>
        <v>0.0011494252873563218</v>
      </c>
      <c r="J32" s="79"/>
      <c r="K32" s="57"/>
    </row>
    <row r="33" spans="1:10" s="4" customFormat="1" ht="10.5" customHeight="1">
      <c r="A33" s="11" t="s">
        <v>84</v>
      </c>
      <c r="B33" s="107">
        <v>0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9">
        <v>0</v>
      </c>
      <c r="J33" s="34">
        <f>SUM(B33:I33)</f>
        <v>0</v>
      </c>
    </row>
    <row r="34" spans="1:10" s="4" customFormat="1" ht="10.5" customHeight="1">
      <c r="A34" s="11" t="s">
        <v>80</v>
      </c>
      <c r="B34" s="139">
        <v>2</v>
      </c>
      <c r="C34" s="140">
        <v>3</v>
      </c>
      <c r="D34" s="140">
        <v>0</v>
      </c>
      <c r="E34" s="140">
        <v>0</v>
      </c>
      <c r="F34" s="140">
        <v>1</v>
      </c>
      <c r="G34" s="140">
        <v>0</v>
      </c>
      <c r="H34" s="140">
        <v>0</v>
      </c>
      <c r="I34" s="141">
        <v>0</v>
      </c>
      <c r="J34" s="34">
        <f>SUM(B34:I34)</f>
        <v>6</v>
      </c>
    </row>
    <row r="35" spans="1:10" s="4" customFormat="1" ht="10.5" customHeight="1">
      <c r="A35" s="11" t="s">
        <v>82</v>
      </c>
      <c r="B35" s="139">
        <v>36</v>
      </c>
      <c r="C35" s="140">
        <v>14</v>
      </c>
      <c r="D35" s="140">
        <v>6</v>
      </c>
      <c r="E35" s="140">
        <v>2</v>
      </c>
      <c r="F35" s="140">
        <v>1</v>
      </c>
      <c r="G35" s="140">
        <v>1</v>
      </c>
      <c r="H35" s="140">
        <v>1</v>
      </c>
      <c r="I35" s="141">
        <v>0</v>
      </c>
      <c r="J35" s="34">
        <f>SUM(B35:I35)</f>
        <v>61</v>
      </c>
    </row>
    <row r="36" spans="1:10" s="4" customFormat="1" ht="10.5" customHeight="1">
      <c r="A36" s="11" t="s">
        <v>39</v>
      </c>
      <c r="B36" s="107">
        <v>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9">
        <v>0</v>
      </c>
      <c r="J36" s="34">
        <f>SUM(B36:I36)</f>
        <v>0</v>
      </c>
    </row>
    <row r="37" spans="1:10" s="4" customFormat="1" ht="10.5" customHeight="1">
      <c r="A37" s="84" t="s">
        <v>13</v>
      </c>
      <c r="B37" s="90">
        <f>SUM(B33:B36)</f>
        <v>38</v>
      </c>
      <c r="C37" s="15">
        <f aca="true" t="shared" si="10" ref="C37:J37">SUM(C33:C36)</f>
        <v>17</v>
      </c>
      <c r="D37" s="15">
        <f t="shared" si="10"/>
        <v>6</v>
      </c>
      <c r="E37" s="15">
        <f t="shared" si="10"/>
        <v>2</v>
      </c>
      <c r="F37" s="15">
        <f t="shared" si="10"/>
        <v>2</v>
      </c>
      <c r="G37" s="15">
        <f t="shared" si="10"/>
        <v>1</v>
      </c>
      <c r="H37" s="15">
        <f t="shared" si="10"/>
        <v>1</v>
      </c>
      <c r="I37" s="15">
        <f t="shared" si="10"/>
        <v>0</v>
      </c>
      <c r="J37" s="35">
        <f t="shared" si="10"/>
        <v>67</v>
      </c>
    </row>
    <row r="38" spans="1:11" s="26" customFormat="1" ht="10.5" customHeight="1">
      <c r="A38" s="23"/>
      <c r="B38" s="95">
        <f>B37/$J37</f>
        <v>0.5671641791044776</v>
      </c>
      <c r="C38" s="27">
        <v>0.26</v>
      </c>
      <c r="D38" s="27">
        <f aca="true" t="shared" si="11" ref="D38:I38">D37/$J37</f>
        <v>0.08955223880597014</v>
      </c>
      <c r="E38" s="27">
        <f t="shared" si="11"/>
        <v>0.029850746268656716</v>
      </c>
      <c r="F38" s="27">
        <f t="shared" si="11"/>
        <v>0.029850746268656716</v>
      </c>
      <c r="G38" s="27">
        <f t="shared" si="11"/>
        <v>0.014925373134328358</v>
      </c>
      <c r="H38" s="27">
        <f t="shared" si="11"/>
        <v>0.014925373134328358</v>
      </c>
      <c r="I38" s="27">
        <f t="shared" si="11"/>
        <v>0</v>
      </c>
      <c r="J38" s="78"/>
      <c r="K38" s="57"/>
    </row>
    <row r="39" spans="1:10" s="4" customFormat="1" ht="10.5" customHeight="1" thickBot="1">
      <c r="A39" s="88" t="s">
        <v>6</v>
      </c>
      <c r="B39" s="92">
        <f>B37+B31</f>
        <v>620</v>
      </c>
      <c r="C39" s="17">
        <f aca="true" t="shared" si="12" ref="C39:J39">C37+C31</f>
        <v>187</v>
      </c>
      <c r="D39" s="17">
        <f t="shared" si="12"/>
        <v>75</v>
      </c>
      <c r="E39" s="17">
        <f t="shared" si="12"/>
        <v>27</v>
      </c>
      <c r="F39" s="17">
        <f t="shared" si="12"/>
        <v>14</v>
      </c>
      <c r="G39" s="17">
        <f t="shared" si="12"/>
        <v>12</v>
      </c>
      <c r="H39" s="17">
        <f t="shared" si="12"/>
        <v>1</v>
      </c>
      <c r="I39" s="17">
        <f t="shared" si="12"/>
        <v>1</v>
      </c>
      <c r="J39" s="20">
        <f t="shared" si="12"/>
        <v>937</v>
      </c>
    </row>
    <row r="40" spans="1:11" s="6" customFormat="1" ht="10.5" customHeight="1" thickBot="1">
      <c r="A40" s="87"/>
      <c r="B40" s="93">
        <f aca="true" t="shared" si="13" ref="B40:I40">B39/$J39</f>
        <v>0.6616862326574173</v>
      </c>
      <c r="C40" s="18">
        <f t="shared" si="13"/>
        <v>0.19957310565635006</v>
      </c>
      <c r="D40" s="18">
        <f t="shared" si="13"/>
        <v>0.08004268943436499</v>
      </c>
      <c r="E40" s="18">
        <f t="shared" si="13"/>
        <v>0.0288153681963714</v>
      </c>
      <c r="F40" s="18">
        <v>0.02</v>
      </c>
      <c r="G40" s="18">
        <f t="shared" si="13"/>
        <v>0.012806830309498399</v>
      </c>
      <c r="H40" s="18">
        <f t="shared" si="13"/>
        <v>0.0010672358591248667</v>
      </c>
      <c r="I40" s="18">
        <f t="shared" si="13"/>
        <v>0.0010672358591248667</v>
      </c>
      <c r="J40" s="19"/>
      <c r="K40" s="57"/>
    </row>
    <row r="41" ht="13.5" customHeight="1"/>
    <row r="42" ht="13.5" customHeight="1"/>
    <row r="43" ht="13.5" customHeight="1"/>
    <row r="44" spans="1:2" ht="13.5" customHeight="1">
      <c r="A44" s="68"/>
      <c r="B44" s="67"/>
    </row>
    <row r="45" ht="13.5" customHeight="1"/>
  </sheetData>
  <sheetProtection/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r:id="rId2"/>
  <headerFooter alignWithMargins="0">
    <oddFooter>&amp;LData Source Lecam.
Data Collected and Collated by MITA.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95" zoomScaleNormal="95" zoomScalePageLayoutView="0" workbookViewId="0" topLeftCell="A10">
      <selection activeCell="I38" sqref="I38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22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23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90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18</v>
      </c>
      <c r="B7" s="7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9" t="s">
        <v>3</v>
      </c>
    </row>
    <row r="8" spans="1:10" s="129" customFormat="1" ht="13.5" customHeight="1">
      <c r="A8" s="11" t="s">
        <v>35</v>
      </c>
      <c r="B8" s="139">
        <v>0</v>
      </c>
      <c r="C8" s="140">
        <v>4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1">
        <v>0</v>
      </c>
      <c r="J8" s="34">
        <f>SUM(B8:I8)</f>
        <v>4</v>
      </c>
    </row>
    <row r="9" spans="1:11" s="4" customFormat="1" ht="13.5" customHeight="1">
      <c r="A9" s="11" t="s">
        <v>38</v>
      </c>
      <c r="B9" s="139">
        <v>69</v>
      </c>
      <c r="C9" s="140">
        <v>92</v>
      </c>
      <c r="D9" s="140">
        <v>60</v>
      </c>
      <c r="E9" s="140">
        <v>59</v>
      </c>
      <c r="F9" s="140">
        <v>36</v>
      </c>
      <c r="G9" s="140">
        <v>40</v>
      </c>
      <c r="H9" s="140">
        <v>22</v>
      </c>
      <c r="I9" s="141">
        <v>1</v>
      </c>
      <c r="J9" s="34">
        <f>SUM(B9:I9)</f>
        <v>379</v>
      </c>
      <c r="K9"/>
    </row>
    <row r="10" spans="1:11" s="4" customFormat="1" ht="13.5" customHeight="1">
      <c r="A10" s="11" t="s">
        <v>1</v>
      </c>
      <c r="B10" s="139">
        <v>0</v>
      </c>
      <c r="C10" s="140">
        <v>0</v>
      </c>
      <c r="D10" s="140">
        <v>0</v>
      </c>
      <c r="E10" s="140">
        <v>2</v>
      </c>
      <c r="F10" s="140">
        <v>1</v>
      </c>
      <c r="G10" s="140">
        <v>7</v>
      </c>
      <c r="H10" s="140">
        <v>8</v>
      </c>
      <c r="I10" s="141">
        <v>6</v>
      </c>
      <c r="J10" s="34">
        <f>SUM(B10:I10)</f>
        <v>24</v>
      </c>
      <c r="K10"/>
    </row>
    <row r="11" spans="1:11" s="4" customFormat="1" ht="13.5" customHeight="1">
      <c r="A11" s="11" t="s">
        <v>16</v>
      </c>
      <c r="B11" s="139">
        <v>1</v>
      </c>
      <c r="C11" s="140">
        <v>4</v>
      </c>
      <c r="D11" s="140">
        <v>2</v>
      </c>
      <c r="E11" s="140">
        <v>1</v>
      </c>
      <c r="F11" s="140">
        <v>1</v>
      </c>
      <c r="G11" s="140">
        <v>0</v>
      </c>
      <c r="H11" s="140">
        <v>0</v>
      </c>
      <c r="I11" s="141">
        <v>0</v>
      </c>
      <c r="J11" s="34">
        <f>SUM(B11:I11)</f>
        <v>9</v>
      </c>
      <c r="K11"/>
    </row>
    <row r="12" spans="1:10" s="4" customFormat="1" ht="13.5" customHeight="1" thickBot="1">
      <c r="A12" s="84" t="s">
        <v>5</v>
      </c>
      <c r="B12" s="106">
        <f aca="true" t="shared" si="0" ref="B12:J12">SUM(B8:B11)</f>
        <v>70</v>
      </c>
      <c r="C12" s="71">
        <f t="shared" si="0"/>
        <v>100</v>
      </c>
      <c r="D12" s="71">
        <f t="shared" si="0"/>
        <v>62</v>
      </c>
      <c r="E12" s="71">
        <f t="shared" si="0"/>
        <v>62</v>
      </c>
      <c r="F12" s="71">
        <f t="shared" si="0"/>
        <v>38</v>
      </c>
      <c r="G12" s="71">
        <f t="shared" si="0"/>
        <v>47</v>
      </c>
      <c r="H12" s="71">
        <f t="shared" si="0"/>
        <v>30</v>
      </c>
      <c r="I12" s="74">
        <f t="shared" si="0"/>
        <v>7</v>
      </c>
      <c r="J12" s="72">
        <f t="shared" si="0"/>
        <v>416</v>
      </c>
    </row>
    <row r="13" spans="1:11" s="26" customFormat="1" ht="13.5" customHeight="1">
      <c r="A13" s="23"/>
      <c r="B13" s="115">
        <f aca="true" t="shared" si="1" ref="B13:I13">B12/$J12</f>
        <v>0.16826923076923078</v>
      </c>
      <c r="C13" s="70">
        <f t="shared" si="1"/>
        <v>0.2403846153846154</v>
      </c>
      <c r="D13" s="70">
        <f t="shared" si="1"/>
        <v>0.14903846153846154</v>
      </c>
      <c r="E13" s="70">
        <f t="shared" si="1"/>
        <v>0.14903846153846154</v>
      </c>
      <c r="F13" s="70">
        <f t="shared" si="1"/>
        <v>0.09134615384615384</v>
      </c>
      <c r="G13" s="70">
        <f t="shared" si="1"/>
        <v>0.11298076923076923</v>
      </c>
      <c r="H13" s="70">
        <f t="shared" si="1"/>
        <v>0.07211538461538461</v>
      </c>
      <c r="I13" s="76">
        <f t="shared" si="1"/>
        <v>0.016826923076923076</v>
      </c>
      <c r="J13" s="75"/>
      <c r="K13" s="57"/>
    </row>
    <row r="14" spans="1:11" s="4" customFormat="1" ht="13.5" customHeight="1">
      <c r="A14" s="11" t="s">
        <v>11</v>
      </c>
      <c r="B14" s="139">
        <v>5</v>
      </c>
      <c r="C14" s="140">
        <v>2</v>
      </c>
      <c r="D14" s="140">
        <v>2</v>
      </c>
      <c r="E14" s="140">
        <v>1</v>
      </c>
      <c r="F14" s="140">
        <v>1</v>
      </c>
      <c r="G14" s="140">
        <v>4</v>
      </c>
      <c r="H14" s="140">
        <v>3</v>
      </c>
      <c r="I14" s="141">
        <v>2</v>
      </c>
      <c r="J14" s="34">
        <f>SUM(B14:I14)</f>
        <v>20</v>
      </c>
      <c r="K14"/>
    </row>
    <row r="15" spans="1:10" s="4" customFormat="1" ht="13.5" customHeight="1">
      <c r="A15" s="84" t="s">
        <v>13</v>
      </c>
      <c r="B15" s="90">
        <f aca="true" t="shared" si="2" ref="B15:J15">SUM(B14:B14)</f>
        <v>5</v>
      </c>
      <c r="C15" s="15">
        <f t="shared" si="2"/>
        <v>2</v>
      </c>
      <c r="D15" s="15">
        <f t="shared" si="2"/>
        <v>2</v>
      </c>
      <c r="E15" s="15">
        <f t="shared" si="2"/>
        <v>1</v>
      </c>
      <c r="F15" s="15">
        <f t="shared" si="2"/>
        <v>1</v>
      </c>
      <c r="G15" s="15">
        <f t="shared" si="2"/>
        <v>4</v>
      </c>
      <c r="H15" s="15">
        <f t="shared" si="2"/>
        <v>3</v>
      </c>
      <c r="I15" s="15">
        <f t="shared" si="2"/>
        <v>2</v>
      </c>
      <c r="J15" s="35">
        <f t="shared" si="2"/>
        <v>20</v>
      </c>
    </row>
    <row r="16" spans="1:11" s="26" customFormat="1" ht="13.5" customHeight="1">
      <c r="A16" s="23"/>
      <c r="B16" s="96">
        <f aca="true" t="shared" si="3" ref="B16:I16">B15/$J15</f>
        <v>0.25</v>
      </c>
      <c r="C16" s="27">
        <f t="shared" si="3"/>
        <v>0.1</v>
      </c>
      <c r="D16" s="27">
        <f t="shared" si="3"/>
        <v>0.1</v>
      </c>
      <c r="E16" s="27">
        <f t="shared" si="3"/>
        <v>0.05</v>
      </c>
      <c r="F16" s="27">
        <f t="shared" si="3"/>
        <v>0.05</v>
      </c>
      <c r="G16" s="27">
        <f t="shared" si="3"/>
        <v>0.2</v>
      </c>
      <c r="H16" s="27">
        <f t="shared" si="3"/>
        <v>0.15</v>
      </c>
      <c r="I16" s="27">
        <f t="shared" si="3"/>
        <v>0.1</v>
      </c>
      <c r="J16" s="37"/>
      <c r="K16" s="57"/>
    </row>
    <row r="17" spans="1:10" s="4" customFormat="1" ht="13.5" customHeight="1" thickBot="1">
      <c r="A17" s="88" t="s">
        <v>6</v>
      </c>
      <c r="B17" s="92">
        <f aca="true" t="shared" si="4" ref="B17:J17">B15+B12</f>
        <v>75</v>
      </c>
      <c r="C17" s="17">
        <f t="shared" si="4"/>
        <v>102</v>
      </c>
      <c r="D17" s="17">
        <f t="shared" si="4"/>
        <v>64</v>
      </c>
      <c r="E17" s="17">
        <f t="shared" si="4"/>
        <v>63</v>
      </c>
      <c r="F17" s="17">
        <f t="shared" si="4"/>
        <v>39</v>
      </c>
      <c r="G17" s="17">
        <f t="shared" si="4"/>
        <v>51</v>
      </c>
      <c r="H17" s="17">
        <f t="shared" si="4"/>
        <v>33</v>
      </c>
      <c r="I17" s="17">
        <f t="shared" si="4"/>
        <v>9</v>
      </c>
      <c r="J17" s="20">
        <f t="shared" si="4"/>
        <v>436</v>
      </c>
    </row>
    <row r="18" spans="1:11" s="6" customFormat="1" ht="13.5" customHeight="1" thickBot="1">
      <c r="A18" s="87"/>
      <c r="B18" s="93">
        <f aca="true" t="shared" si="5" ref="B18:I18">B17/$J17</f>
        <v>0.1720183486238532</v>
      </c>
      <c r="C18" s="18">
        <f t="shared" si="5"/>
        <v>0.23394495412844038</v>
      </c>
      <c r="D18" s="18">
        <f t="shared" si="5"/>
        <v>0.14678899082568808</v>
      </c>
      <c r="E18" s="18">
        <f t="shared" si="5"/>
        <v>0.1444954128440367</v>
      </c>
      <c r="F18" s="18">
        <f t="shared" si="5"/>
        <v>0.08944954128440367</v>
      </c>
      <c r="G18" s="18">
        <f t="shared" si="5"/>
        <v>0.11697247706422019</v>
      </c>
      <c r="H18" s="18">
        <f t="shared" si="5"/>
        <v>0.07568807339449542</v>
      </c>
      <c r="I18" s="18">
        <f t="shared" si="5"/>
        <v>0.020642201834862386</v>
      </c>
      <c r="J18" s="19"/>
      <c r="K18" s="57"/>
    </row>
    <row r="19" spans="1:10" s="6" customFormat="1" ht="13.5" customHeight="1" thickBot="1">
      <c r="A19" s="55"/>
      <c r="B19" s="18"/>
      <c r="C19" s="18"/>
      <c r="D19" s="18"/>
      <c r="E19" s="18"/>
      <c r="F19" s="18"/>
      <c r="G19" s="18"/>
      <c r="H19" s="18"/>
      <c r="I19" s="18"/>
      <c r="J19" s="56"/>
    </row>
    <row r="20" spans="1:10" s="2" customFormat="1" ht="13.5" customHeight="1" thickBot="1">
      <c r="A20" s="32" t="s">
        <v>71</v>
      </c>
      <c r="B20" s="7" t="s">
        <v>44</v>
      </c>
      <c r="C20" s="8" t="s">
        <v>45</v>
      </c>
      <c r="D20" s="8" t="s">
        <v>46</v>
      </c>
      <c r="E20" s="8" t="s">
        <v>47</v>
      </c>
      <c r="F20" s="8" t="s">
        <v>48</v>
      </c>
      <c r="G20" s="8" t="s">
        <v>49</v>
      </c>
      <c r="H20" s="8" t="s">
        <v>50</v>
      </c>
      <c r="I20" s="8" t="s">
        <v>51</v>
      </c>
      <c r="J20" s="9" t="s">
        <v>3</v>
      </c>
    </row>
    <row r="21" spans="1:11" s="4" customFormat="1" ht="13.5" customHeight="1">
      <c r="A21" s="11" t="s">
        <v>38</v>
      </c>
      <c r="B21" s="139">
        <v>12</v>
      </c>
      <c r="C21" s="140">
        <v>16</v>
      </c>
      <c r="D21" s="140">
        <v>15</v>
      </c>
      <c r="E21" s="140">
        <v>6</v>
      </c>
      <c r="F21" s="140">
        <v>18</v>
      </c>
      <c r="G21" s="140">
        <v>14</v>
      </c>
      <c r="H21" s="140">
        <v>23</v>
      </c>
      <c r="I21" s="141">
        <v>16</v>
      </c>
      <c r="J21" s="34">
        <f>SUM(B21:I21)</f>
        <v>120</v>
      </c>
      <c r="K21"/>
    </row>
    <row r="22" spans="1:11" s="4" customFormat="1" ht="13.5" customHeight="1">
      <c r="A22" s="11" t="s">
        <v>1</v>
      </c>
      <c r="B22" s="139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1</v>
      </c>
      <c r="I22" s="141">
        <v>4</v>
      </c>
      <c r="J22" s="34">
        <f>SUM(B22:I22)</f>
        <v>5</v>
      </c>
      <c r="K22"/>
    </row>
    <row r="23" spans="1:11" s="4" customFormat="1" ht="13.5" customHeight="1">
      <c r="A23" s="11" t="s">
        <v>16</v>
      </c>
      <c r="B23" s="139">
        <v>1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1">
        <v>1</v>
      </c>
      <c r="J23" s="34">
        <f>SUM(B23:I23)</f>
        <v>2</v>
      </c>
      <c r="K23"/>
    </row>
    <row r="24" spans="1:10" s="4" customFormat="1" ht="13.5" customHeight="1">
      <c r="A24" s="84" t="s">
        <v>5</v>
      </c>
      <c r="B24" s="90">
        <f aca="true" t="shared" si="6" ref="B24:J24">SUM(B21:B23)</f>
        <v>13</v>
      </c>
      <c r="C24" s="15">
        <f t="shared" si="6"/>
        <v>16</v>
      </c>
      <c r="D24" s="15">
        <f t="shared" si="6"/>
        <v>15</v>
      </c>
      <c r="E24" s="15">
        <f t="shared" si="6"/>
        <v>6</v>
      </c>
      <c r="F24" s="15">
        <f t="shared" si="6"/>
        <v>18</v>
      </c>
      <c r="G24" s="15">
        <f t="shared" si="6"/>
        <v>14</v>
      </c>
      <c r="H24" s="15">
        <f t="shared" si="6"/>
        <v>24</v>
      </c>
      <c r="I24" s="103">
        <f t="shared" si="6"/>
        <v>21</v>
      </c>
      <c r="J24" s="35">
        <f t="shared" si="6"/>
        <v>127</v>
      </c>
    </row>
    <row r="25" spans="1:12" s="26" customFormat="1" ht="13.5" customHeight="1" thickBot="1">
      <c r="A25" s="122"/>
      <c r="B25" s="95">
        <f aca="true" t="shared" si="7" ref="B25:H25">B24/$J24</f>
        <v>0.10236220472440945</v>
      </c>
      <c r="C25" s="24">
        <f t="shared" si="7"/>
        <v>0.12598425196850394</v>
      </c>
      <c r="D25" s="24">
        <f t="shared" si="7"/>
        <v>0.11811023622047244</v>
      </c>
      <c r="E25" s="24">
        <f t="shared" si="7"/>
        <v>0.047244094488188976</v>
      </c>
      <c r="F25" s="24">
        <f t="shared" si="7"/>
        <v>0.14173228346456693</v>
      </c>
      <c r="G25" s="24">
        <f t="shared" si="7"/>
        <v>0.11023622047244094</v>
      </c>
      <c r="H25" s="24">
        <f t="shared" si="7"/>
        <v>0.1889763779527559</v>
      </c>
      <c r="I25" s="25">
        <v>0.16</v>
      </c>
      <c r="J25" s="36"/>
      <c r="K25" s="57"/>
      <c r="L25" s="57"/>
    </row>
    <row r="26" spans="1:11" s="4" customFormat="1" ht="13.5" customHeight="1">
      <c r="A26" s="11" t="s">
        <v>11</v>
      </c>
      <c r="B26" s="139">
        <v>3</v>
      </c>
      <c r="C26" s="140">
        <v>5</v>
      </c>
      <c r="D26" s="140">
        <v>2</v>
      </c>
      <c r="E26" s="140">
        <v>8</v>
      </c>
      <c r="F26" s="140">
        <v>3</v>
      </c>
      <c r="G26" s="140">
        <v>2</v>
      </c>
      <c r="H26" s="140">
        <v>0</v>
      </c>
      <c r="I26" s="141">
        <v>5</v>
      </c>
      <c r="J26" s="34">
        <f>SUM(B26:I26)</f>
        <v>28</v>
      </c>
      <c r="K26"/>
    </row>
    <row r="27" spans="1:10" s="4" customFormat="1" ht="13.5" customHeight="1">
      <c r="A27" s="84" t="s">
        <v>13</v>
      </c>
      <c r="B27" s="90">
        <f aca="true" t="shared" si="8" ref="B27:J27">SUM(B26:B26)</f>
        <v>3</v>
      </c>
      <c r="C27" s="15">
        <f t="shared" si="8"/>
        <v>5</v>
      </c>
      <c r="D27" s="15">
        <f t="shared" si="8"/>
        <v>2</v>
      </c>
      <c r="E27" s="15">
        <f t="shared" si="8"/>
        <v>8</v>
      </c>
      <c r="F27" s="15">
        <f t="shared" si="8"/>
        <v>3</v>
      </c>
      <c r="G27" s="15">
        <f t="shared" si="8"/>
        <v>2</v>
      </c>
      <c r="H27" s="15">
        <f t="shared" si="8"/>
        <v>0</v>
      </c>
      <c r="I27" s="103">
        <f t="shared" si="8"/>
        <v>5</v>
      </c>
      <c r="J27" s="35">
        <f t="shared" si="8"/>
        <v>28</v>
      </c>
    </row>
    <row r="28" spans="1:11" s="26" customFormat="1" ht="13.5" customHeight="1">
      <c r="A28" s="23"/>
      <c r="B28" s="95">
        <f aca="true" t="shared" si="9" ref="B28:I28">B27/$J27</f>
        <v>0.10714285714285714</v>
      </c>
      <c r="C28" s="24">
        <f t="shared" si="9"/>
        <v>0.17857142857142858</v>
      </c>
      <c r="D28" s="27">
        <f>D27/$J27</f>
        <v>0.07142857142857142</v>
      </c>
      <c r="E28" s="27">
        <v>0.28</v>
      </c>
      <c r="F28" s="27">
        <f t="shared" si="9"/>
        <v>0.10714285714285714</v>
      </c>
      <c r="G28" s="27">
        <f t="shared" si="9"/>
        <v>0.07142857142857142</v>
      </c>
      <c r="H28" s="27">
        <f t="shared" si="9"/>
        <v>0</v>
      </c>
      <c r="I28" s="27">
        <f t="shared" si="9"/>
        <v>0.17857142857142858</v>
      </c>
      <c r="J28" s="37"/>
      <c r="K28" s="57"/>
    </row>
    <row r="29" spans="1:10" s="4" customFormat="1" ht="13.5" customHeight="1" thickBot="1">
      <c r="A29" s="88" t="s">
        <v>6</v>
      </c>
      <c r="B29" s="92">
        <f aca="true" t="shared" si="10" ref="B29:J29">B27+B24</f>
        <v>16</v>
      </c>
      <c r="C29" s="17">
        <f t="shared" si="10"/>
        <v>21</v>
      </c>
      <c r="D29" s="17">
        <f t="shared" si="10"/>
        <v>17</v>
      </c>
      <c r="E29" s="17">
        <f t="shared" si="10"/>
        <v>14</v>
      </c>
      <c r="F29" s="17">
        <f t="shared" si="10"/>
        <v>21</v>
      </c>
      <c r="G29" s="17">
        <f t="shared" si="10"/>
        <v>16</v>
      </c>
      <c r="H29" s="17">
        <f t="shared" si="10"/>
        <v>24</v>
      </c>
      <c r="I29" s="17">
        <f t="shared" si="10"/>
        <v>26</v>
      </c>
      <c r="J29" s="20">
        <f t="shared" si="10"/>
        <v>155</v>
      </c>
    </row>
    <row r="30" spans="1:11" s="6" customFormat="1" ht="13.5" customHeight="1" thickBot="1">
      <c r="A30" s="87"/>
      <c r="B30" s="93">
        <f aca="true" t="shared" si="11" ref="B30:I30">B29/$J29</f>
        <v>0.1032258064516129</v>
      </c>
      <c r="C30" s="93">
        <f t="shared" si="11"/>
        <v>0.13548387096774195</v>
      </c>
      <c r="D30" s="18">
        <f t="shared" si="11"/>
        <v>0.10967741935483871</v>
      </c>
      <c r="E30" s="18">
        <f t="shared" si="11"/>
        <v>0.09032258064516129</v>
      </c>
      <c r="F30" s="18">
        <f t="shared" si="11"/>
        <v>0.13548387096774195</v>
      </c>
      <c r="G30" s="18">
        <f t="shared" si="11"/>
        <v>0.1032258064516129</v>
      </c>
      <c r="H30" s="18">
        <f t="shared" si="11"/>
        <v>0.15483870967741936</v>
      </c>
      <c r="I30" s="18">
        <f t="shared" si="11"/>
        <v>0.16774193548387098</v>
      </c>
      <c r="J30" s="19"/>
      <c r="K30" s="57"/>
    </row>
    <row r="31" spans="1:10" s="6" customFormat="1" ht="13.5" customHeight="1" thickBot="1">
      <c r="A31" s="55"/>
      <c r="B31" s="18"/>
      <c r="C31" s="18"/>
      <c r="D31" s="18"/>
      <c r="E31" s="18"/>
      <c r="F31" s="18"/>
      <c r="G31" s="18"/>
      <c r="H31" s="18"/>
      <c r="I31" s="18"/>
      <c r="J31" s="56"/>
    </row>
    <row r="32" spans="1:10" s="2" customFormat="1" ht="13.5" customHeight="1" thickBot="1">
      <c r="A32" s="32" t="s">
        <v>68</v>
      </c>
      <c r="B32" s="7" t="s">
        <v>44</v>
      </c>
      <c r="C32" s="8" t="s">
        <v>45</v>
      </c>
      <c r="D32" s="8" t="s">
        <v>46</v>
      </c>
      <c r="E32" s="8" t="s">
        <v>47</v>
      </c>
      <c r="F32" s="8" t="s">
        <v>48</v>
      </c>
      <c r="G32" s="8" t="s">
        <v>49</v>
      </c>
      <c r="H32" s="8" t="s">
        <v>53</v>
      </c>
      <c r="I32" s="8" t="s">
        <v>51</v>
      </c>
      <c r="J32" s="9" t="s">
        <v>3</v>
      </c>
    </row>
    <row r="33" spans="1:11" s="4" customFormat="1" ht="13.5" customHeight="1">
      <c r="A33" s="11" t="s">
        <v>35</v>
      </c>
      <c r="B33" s="139">
        <v>0</v>
      </c>
      <c r="C33" s="140">
        <v>1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1">
        <v>0</v>
      </c>
      <c r="J33" s="34">
        <f>SUM(B33:I33)</f>
        <v>1</v>
      </c>
      <c r="K33"/>
    </row>
    <row r="34" spans="1:11" s="4" customFormat="1" ht="13.5" customHeight="1">
      <c r="A34" s="11" t="s">
        <v>38</v>
      </c>
      <c r="B34" s="139">
        <v>27</v>
      </c>
      <c r="C34" s="140">
        <v>32</v>
      </c>
      <c r="D34" s="140">
        <v>14</v>
      </c>
      <c r="E34" s="140">
        <v>10</v>
      </c>
      <c r="F34" s="140">
        <v>7</v>
      </c>
      <c r="G34" s="140">
        <v>28</v>
      </c>
      <c r="H34" s="140">
        <v>54</v>
      </c>
      <c r="I34" s="141">
        <v>32</v>
      </c>
      <c r="J34" s="34">
        <f>SUM(B34:I34)</f>
        <v>204</v>
      </c>
      <c r="K34"/>
    </row>
    <row r="35" spans="1:10" s="4" customFormat="1" ht="13.5" customHeight="1">
      <c r="A35" s="11" t="s">
        <v>1</v>
      </c>
      <c r="B35" s="139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1</v>
      </c>
      <c r="I35" s="141">
        <v>0</v>
      </c>
      <c r="J35" s="34">
        <f>SUM(B35:I35)</f>
        <v>1</v>
      </c>
    </row>
    <row r="36" spans="1:11" s="6" customFormat="1" ht="13.5" customHeight="1" thickBot="1">
      <c r="A36" s="88" t="s">
        <v>6</v>
      </c>
      <c r="B36" s="130">
        <f aca="true" t="shared" si="12" ref="B36:J36">SUM(B33:B35)</f>
        <v>27</v>
      </c>
      <c r="C36" s="131">
        <f t="shared" si="12"/>
        <v>33</v>
      </c>
      <c r="D36" s="131">
        <f t="shared" si="12"/>
        <v>14</v>
      </c>
      <c r="E36" s="131">
        <f t="shared" si="12"/>
        <v>10</v>
      </c>
      <c r="F36" s="131">
        <f t="shared" si="12"/>
        <v>7</v>
      </c>
      <c r="G36" s="131">
        <f t="shared" si="12"/>
        <v>28</v>
      </c>
      <c r="H36" s="131">
        <f t="shared" si="12"/>
        <v>55</v>
      </c>
      <c r="I36" s="132">
        <f t="shared" si="12"/>
        <v>32</v>
      </c>
      <c r="J36" s="133">
        <f t="shared" si="12"/>
        <v>206</v>
      </c>
      <c r="K36" s="57"/>
    </row>
    <row r="37" spans="1:11" ht="13.5" customHeight="1" thickBot="1">
      <c r="A37" s="87"/>
      <c r="B37" s="93">
        <f aca="true" t="shared" si="13" ref="B37:H37">B36/$J36</f>
        <v>0.13106796116504854</v>
      </c>
      <c r="C37" s="18">
        <f t="shared" si="13"/>
        <v>0.16019417475728157</v>
      </c>
      <c r="D37" s="18">
        <f t="shared" si="13"/>
        <v>0.06796116504854369</v>
      </c>
      <c r="E37" s="18">
        <f t="shared" si="13"/>
        <v>0.04854368932038835</v>
      </c>
      <c r="F37" s="18">
        <f t="shared" si="13"/>
        <v>0.03398058252427184</v>
      </c>
      <c r="G37" s="18">
        <f t="shared" si="13"/>
        <v>0.13592233009708737</v>
      </c>
      <c r="H37" s="18">
        <f t="shared" si="13"/>
        <v>0.2669902912621359</v>
      </c>
      <c r="I37" s="105">
        <v>0.15</v>
      </c>
      <c r="J37" s="19"/>
      <c r="K37" s="57"/>
    </row>
    <row r="38" ht="13.5" customHeight="1"/>
    <row r="39" ht="13.5" customHeight="1"/>
    <row r="40" ht="13.5" customHeight="1"/>
    <row r="41" ht="13.5" customHeight="1"/>
    <row r="42" spans="1:2" ht="13.5" customHeight="1">
      <c r="A42" s="1"/>
      <c r="B42" s="54"/>
    </row>
    <row r="66" spans="1:2" ht="12.75">
      <c r="A66" s="68"/>
      <c r="B66" s="67"/>
    </row>
  </sheetData>
  <sheetProtection/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r:id="rId2"/>
  <headerFooter alignWithMargins="0">
    <oddFooter>&amp;LData Source Lecam.
Data Collected and Collated by MITA.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95" zoomScaleNormal="95" zoomScalePageLayoutView="0" workbookViewId="0" topLeftCell="A49">
      <selection activeCell="H81" sqref="H81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30" t="s">
        <v>22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30" t="s">
        <v>23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31" t="s">
        <v>90</v>
      </c>
      <c r="F4" s="1"/>
      <c r="G4" s="1"/>
      <c r="H4" s="1"/>
      <c r="I4" s="1"/>
      <c r="J4" s="1"/>
    </row>
    <row r="5" spans="2:10" ht="13.5" customHeight="1">
      <c r="B5" s="29"/>
      <c r="C5" s="29"/>
      <c r="D5" s="29"/>
      <c r="E5" s="29"/>
      <c r="F5" s="29"/>
      <c r="G5" s="29"/>
      <c r="H5" s="29"/>
      <c r="I5" s="1"/>
      <c r="J5" s="1"/>
    </row>
    <row r="6" spans="2:10" ht="13.5" customHeight="1" thickBot="1"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10"/>
      <c r="B7" s="7" t="s">
        <v>44</v>
      </c>
      <c r="C7" s="39" t="s">
        <v>45</v>
      </c>
      <c r="D7" s="39" t="s">
        <v>46</v>
      </c>
      <c r="E7" s="39" t="s">
        <v>47</v>
      </c>
      <c r="F7" s="39" t="s">
        <v>48</v>
      </c>
      <c r="G7" s="39" t="s">
        <v>49</v>
      </c>
      <c r="H7" s="39" t="s">
        <v>50</v>
      </c>
      <c r="I7" s="39" t="s">
        <v>54</v>
      </c>
      <c r="J7" s="9" t="s">
        <v>3</v>
      </c>
    </row>
    <row r="8" spans="1:10" s="1" customFormat="1" ht="13.5" customHeight="1">
      <c r="A8" s="1" t="s">
        <v>2</v>
      </c>
      <c r="B8" s="111">
        <f>Appelli!B8</f>
        <v>29</v>
      </c>
      <c r="C8" s="123">
        <f>Appelli!C8</f>
        <v>3</v>
      </c>
      <c r="D8" s="123">
        <f>Appelli!D8</f>
        <v>1</v>
      </c>
      <c r="E8" s="123">
        <f>Appelli!E8</f>
        <v>1</v>
      </c>
      <c r="F8" s="123">
        <f>Appelli!F8</f>
        <v>0</v>
      </c>
      <c r="G8" s="123">
        <f>Appelli!G8</f>
        <v>0</v>
      </c>
      <c r="H8" s="123">
        <f>Appelli!H8</f>
        <v>0</v>
      </c>
      <c r="I8" s="123">
        <f>Appelli!I8</f>
        <v>0</v>
      </c>
      <c r="J8" s="43">
        <f>SUM(B8:I8)</f>
        <v>34</v>
      </c>
    </row>
    <row r="9" spans="1:10" s="1" customFormat="1" ht="13.5" customHeight="1">
      <c r="A9" s="1" t="s">
        <v>21</v>
      </c>
      <c r="B9" s="111">
        <f>Appelli!B12</f>
        <v>273</v>
      </c>
      <c r="C9" s="112">
        <f>Appelli!C12</f>
        <v>230</v>
      </c>
      <c r="D9" s="112">
        <f>Appelli!D12</f>
        <v>104</v>
      </c>
      <c r="E9" s="112">
        <f>Appelli!E12</f>
        <v>9</v>
      </c>
      <c r="F9" s="112">
        <f>Appelli!F12</f>
        <v>4</v>
      </c>
      <c r="G9" s="112">
        <f>Appelli!G12</f>
        <v>4</v>
      </c>
      <c r="H9" s="112">
        <f>Appelli!H12</f>
        <v>1</v>
      </c>
      <c r="I9" s="112">
        <f>Appelli!I12</f>
        <v>9</v>
      </c>
      <c r="J9" s="43">
        <f aca="true" t="shared" si="0" ref="J9:J23">SUM(B9:I9)</f>
        <v>634</v>
      </c>
    </row>
    <row r="10" spans="1:10" s="1" customFormat="1" ht="13.5" customHeight="1">
      <c r="A10" s="1" t="s">
        <v>75</v>
      </c>
      <c r="B10" s="41">
        <f>Appelli!B24</f>
        <v>148</v>
      </c>
      <c r="C10" s="42">
        <f>Appelli!C24</f>
        <v>13</v>
      </c>
      <c r="D10" s="42">
        <f>Appelli!D24</f>
        <v>4</v>
      </c>
      <c r="E10" s="42">
        <f>Appelli!E24</f>
        <v>4</v>
      </c>
      <c r="F10" s="42">
        <f>Appelli!F24</f>
        <v>0</v>
      </c>
      <c r="G10" s="42">
        <f>Appelli!G24</f>
        <v>1</v>
      </c>
      <c r="H10" s="42">
        <f>Appelli!H24</f>
        <v>0</v>
      </c>
      <c r="I10" s="42">
        <f>Appelli!I24</f>
        <v>0</v>
      </c>
      <c r="J10" s="43">
        <f t="shared" si="0"/>
        <v>170</v>
      </c>
    </row>
    <row r="11" spans="1:10" s="1" customFormat="1" ht="13.5" customHeight="1">
      <c r="A11" s="1" t="s">
        <v>72</v>
      </c>
      <c r="B11" s="41">
        <f>Appelli!B29</f>
        <v>14</v>
      </c>
      <c r="C11" s="42">
        <f>Appelli!C29</f>
        <v>0</v>
      </c>
      <c r="D11" s="42">
        <f>Appelli!D29</f>
        <v>0</v>
      </c>
      <c r="E11" s="42">
        <f>Appelli!E29</f>
        <v>1</v>
      </c>
      <c r="F11" s="42">
        <f>Appelli!F29</f>
        <v>0</v>
      </c>
      <c r="G11" s="42">
        <f>Appelli!G29</f>
        <v>0</v>
      </c>
      <c r="H11" s="42">
        <f>Appelli!H29</f>
        <v>0</v>
      </c>
      <c r="I11" s="42">
        <f>Appelli!I29</f>
        <v>0</v>
      </c>
      <c r="J11" s="43">
        <f>SUM(B11:I11)</f>
        <v>15</v>
      </c>
    </row>
    <row r="12" spans="1:10" s="1" customFormat="1" ht="13.5" customHeight="1">
      <c r="A12" s="1" t="s">
        <v>19</v>
      </c>
      <c r="B12" s="41">
        <f>PA!B23</f>
        <v>1028</v>
      </c>
      <c r="C12" s="42">
        <f>PA!C23</f>
        <v>797</v>
      </c>
      <c r="D12" s="42">
        <f>PA!D23</f>
        <v>654</v>
      </c>
      <c r="E12" s="42">
        <f>PA!E23</f>
        <v>441</v>
      </c>
      <c r="F12" s="42">
        <f>PA!F23</f>
        <v>306</v>
      </c>
      <c r="G12" s="42">
        <f>PA!G23</f>
        <v>343</v>
      </c>
      <c r="H12" s="42">
        <f>PA!H23</f>
        <v>487</v>
      </c>
      <c r="I12" s="42">
        <f>PA!I23</f>
        <v>719</v>
      </c>
      <c r="J12" s="43">
        <f t="shared" si="0"/>
        <v>4775</v>
      </c>
    </row>
    <row r="13" spans="1:10" s="1" customFormat="1" ht="13.5" customHeight="1">
      <c r="A13" s="1" t="s">
        <v>43</v>
      </c>
      <c r="B13" s="41">
        <f>PA!B29</f>
        <v>127</v>
      </c>
      <c r="C13" s="42">
        <f>PA!C29</f>
        <v>88</v>
      </c>
      <c r="D13" s="42">
        <f>PA!D29</f>
        <v>85</v>
      </c>
      <c r="E13" s="42">
        <f>PA!E29</f>
        <v>57</v>
      </c>
      <c r="F13" s="42">
        <f>PA!F29</f>
        <v>67</v>
      </c>
      <c r="G13" s="42">
        <f>PA!G29</f>
        <v>86</v>
      </c>
      <c r="H13" s="42">
        <f>PA!H29</f>
        <v>98</v>
      </c>
      <c r="I13" s="42">
        <f>PA!I29</f>
        <v>222</v>
      </c>
      <c r="J13" s="43">
        <f t="shared" si="0"/>
        <v>830</v>
      </c>
    </row>
    <row r="14" spans="1:10" s="1" customFormat="1" ht="13.5" customHeight="1">
      <c r="A14" s="1" t="s">
        <v>40</v>
      </c>
      <c r="B14" s="41">
        <f>PA!B51</f>
        <v>427</v>
      </c>
      <c r="C14" s="42">
        <f>PA!C51</f>
        <v>241</v>
      </c>
      <c r="D14" s="42">
        <f>PA!D51</f>
        <v>151</v>
      </c>
      <c r="E14" s="42">
        <f>PA!E51</f>
        <v>90</v>
      </c>
      <c r="F14" s="42">
        <f>PA!F51</f>
        <v>74</v>
      </c>
      <c r="G14" s="42">
        <f>PA!G51</f>
        <v>78</v>
      </c>
      <c r="H14" s="42">
        <f>PA!H51</f>
        <v>29</v>
      </c>
      <c r="I14" s="42">
        <f>PA!I51</f>
        <v>16</v>
      </c>
      <c r="J14" s="43">
        <f t="shared" si="0"/>
        <v>1106</v>
      </c>
    </row>
    <row r="15" spans="1:10" s="1" customFormat="1" ht="13.5" customHeight="1">
      <c r="A15" s="1" t="s">
        <v>42</v>
      </c>
      <c r="B15" s="41">
        <f>PA!B56</f>
        <v>26</v>
      </c>
      <c r="C15" s="42">
        <f>PA!C56</f>
        <v>10</v>
      </c>
      <c r="D15" s="42">
        <f>PA!D56</f>
        <v>15</v>
      </c>
      <c r="E15" s="42">
        <f>PA!E56</f>
        <v>8</v>
      </c>
      <c r="F15" s="42">
        <f>PA!F56</f>
        <v>4</v>
      </c>
      <c r="G15" s="42">
        <f>PA!G56</f>
        <v>1</v>
      </c>
      <c r="H15" s="42">
        <f>PA!H56</f>
        <v>4</v>
      </c>
      <c r="I15" s="42">
        <f>PA!I56</f>
        <v>1</v>
      </c>
      <c r="J15" s="43">
        <f t="shared" si="0"/>
        <v>69</v>
      </c>
    </row>
    <row r="16" spans="1:10" s="1" customFormat="1" ht="13.5" customHeight="1">
      <c r="A16" s="1" t="s">
        <v>20</v>
      </c>
      <c r="B16" s="41">
        <f>'Mag-SCT'!B14</f>
        <v>277</v>
      </c>
      <c r="C16" s="42">
        <f>'Mag-SCT'!C14</f>
        <v>258</v>
      </c>
      <c r="D16" s="42">
        <f>'Mag-SCT'!D14</f>
        <v>163</v>
      </c>
      <c r="E16" s="42">
        <f>'Mag-SCT'!E14</f>
        <v>85</v>
      </c>
      <c r="F16" s="42">
        <f>'Mag-SCT'!F14</f>
        <v>77</v>
      </c>
      <c r="G16" s="42">
        <f>'Mag-SCT'!G14</f>
        <v>88</v>
      </c>
      <c r="H16" s="42">
        <f>'Mag-SCT'!H14</f>
        <v>65</v>
      </c>
      <c r="I16" s="42">
        <f>'Mag-SCT'!I14</f>
        <v>52</v>
      </c>
      <c r="J16" s="43">
        <f t="shared" si="0"/>
        <v>1065</v>
      </c>
    </row>
    <row r="17" spans="1:10" s="1" customFormat="1" ht="13.5" customHeight="1">
      <c r="A17" s="1" t="s">
        <v>41</v>
      </c>
      <c r="B17" s="41">
        <f>'Mag-SCT'!B19</f>
        <v>33</v>
      </c>
      <c r="C17" s="42">
        <f>'Mag-SCT'!C19</f>
        <v>16</v>
      </c>
      <c r="D17" s="42">
        <f>'Mag-SCT'!D19</f>
        <v>11</v>
      </c>
      <c r="E17" s="42">
        <f>'Mag-SCT'!E19</f>
        <v>8</v>
      </c>
      <c r="F17" s="42">
        <f>'Mag-SCT'!F19</f>
        <v>9</v>
      </c>
      <c r="G17" s="42">
        <f>'Mag-SCT'!G19</f>
        <v>13</v>
      </c>
      <c r="H17" s="42">
        <f>'Mag-SCT'!H19</f>
        <v>20</v>
      </c>
      <c r="I17" s="42">
        <f>'Mag-SCT'!I19</f>
        <v>18</v>
      </c>
      <c r="J17" s="43">
        <f t="shared" si="0"/>
        <v>128</v>
      </c>
    </row>
    <row r="18" spans="1:10" s="1" customFormat="1" ht="13.5" customHeight="1">
      <c r="A18" s="1" t="s">
        <v>61</v>
      </c>
      <c r="B18" s="41">
        <f>Boards!B12</f>
        <v>70</v>
      </c>
      <c r="C18" s="42">
        <f>Boards!C12</f>
        <v>100</v>
      </c>
      <c r="D18" s="42">
        <f>Boards!D12</f>
        <v>62</v>
      </c>
      <c r="E18" s="42">
        <f>Boards!E12</f>
        <v>62</v>
      </c>
      <c r="F18" s="42">
        <f>Boards!F12</f>
        <v>38</v>
      </c>
      <c r="G18" s="42">
        <f>Boards!G12</f>
        <v>47</v>
      </c>
      <c r="H18" s="42">
        <f>Boards!H12</f>
        <v>30</v>
      </c>
      <c r="I18" s="42">
        <f>Boards!I12</f>
        <v>7</v>
      </c>
      <c r="J18" s="43">
        <f t="shared" si="0"/>
        <v>416</v>
      </c>
    </row>
    <row r="19" spans="1:10" s="1" customFormat="1" ht="13.5" customHeight="1">
      <c r="A19" s="1" t="s">
        <v>62</v>
      </c>
      <c r="B19" s="41">
        <f>Boards!B15</f>
        <v>5</v>
      </c>
      <c r="C19" s="42">
        <f>Boards!C15</f>
        <v>2</v>
      </c>
      <c r="D19" s="42">
        <f>Boards!D15</f>
        <v>2</v>
      </c>
      <c r="E19" s="42">
        <f>Boards!E15</f>
        <v>1</v>
      </c>
      <c r="F19" s="42">
        <f>Boards!F15</f>
        <v>1</v>
      </c>
      <c r="G19" s="42">
        <f>Boards!G15</f>
        <v>4</v>
      </c>
      <c r="H19" s="42">
        <f>Boards!H15</f>
        <v>3</v>
      </c>
      <c r="I19" s="42">
        <f>Boards!I15</f>
        <v>2</v>
      </c>
      <c r="J19" s="43">
        <f>SUM(B19:I19)</f>
        <v>20</v>
      </c>
    </row>
    <row r="20" spans="1:10" s="1" customFormat="1" ht="13.5" customHeight="1">
      <c r="A20" s="1" t="s">
        <v>73</v>
      </c>
      <c r="B20" s="41">
        <f>Boards!B24</f>
        <v>13</v>
      </c>
      <c r="C20" s="42">
        <f>Boards!C24</f>
        <v>16</v>
      </c>
      <c r="D20" s="42">
        <f>Boards!D24</f>
        <v>15</v>
      </c>
      <c r="E20" s="42">
        <f>Boards!E24</f>
        <v>6</v>
      </c>
      <c r="F20" s="42">
        <f>Boards!F24</f>
        <v>18</v>
      </c>
      <c r="G20" s="42">
        <f>Boards!G24</f>
        <v>14</v>
      </c>
      <c r="H20" s="42">
        <f>Boards!H24</f>
        <v>24</v>
      </c>
      <c r="I20" s="42">
        <f>Boards!I24</f>
        <v>21</v>
      </c>
      <c r="J20" s="43">
        <f t="shared" si="0"/>
        <v>127</v>
      </c>
    </row>
    <row r="21" spans="1:10" s="1" customFormat="1" ht="13.5" customHeight="1">
      <c r="A21" s="1" t="s">
        <v>74</v>
      </c>
      <c r="B21" s="41">
        <f>Boards!B27</f>
        <v>3</v>
      </c>
      <c r="C21" s="42">
        <f>Boards!C27</f>
        <v>5</v>
      </c>
      <c r="D21" s="42">
        <f>Boards!D27</f>
        <v>2</v>
      </c>
      <c r="E21" s="42">
        <f>Boards!E27</f>
        <v>8</v>
      </c>
      <c r="F21" s="42">
        <f>Boards!F27</f>
        <v>3</v>
      </c>
      <c r="G21" s="42">
        <f>Boards!G27</f>
        <v>2</v>
      </c>
      <c r="H21" s="42">
        <f>Boards!H27</f>
        <v>0</v>
      </c>
      <c r="I21" s="42">
        <f>Boards!I27</f>
        <v>5</v>
      </c>
      <c r="J21" s="43">
        <f>SUM(B21:I21)</f>
        <v>28</v>
      </c>
    </row>
    <row r="22" spans="1:10" s="1" customFormat="1" ht="13.5" customHeight="1">
      <c r="A22" s="1" t="s">
        <v>68</v>
      </c>
      <c r="B22" s="41">
        <f>Boards!B36</f>
        <v>27</v>
      </c>
      <c r="C22" s="42">
        <f>Boards!C36</f>
        <v>33</v>
      </c>
      <c r="D22" s="42">
        <f>Boards!D36</f>
        <v>14</v>
      </c>
      <c r="E22" s="42">
        <f>Boards!E36</f>
        <v>10</v>
      </c>
      <c r="F22" s="42">
        <f>Boards!F36</f>
        <v>7</v>
      </c>
      <c r="G22" s="42">
        <f>Boards!G36</f>
        <v>28</v>
      </c>
      <c r="H22" s="42">
        <f>Boards!H36</f>
        <v>55</v>
      </c>
      <c r="I22" s="42">
        <f>Boards!I36</f>
        <v>32</v>
      </c>
      <c r="J22" s="43">
        <f t="shared" si="0"/>
        <v>206</v>
      </c>
    </row>
    <row r="23" spans="1:10" s="1" customFormat="1" ht="13.5" customHeight="1">
      <c r="A23" s="1" t="s">
        <v>66</v>
      </c>
      <c r="B23" s="41">
        <f>'Mag-SCT'!B31</f>
        <v>582</v>
      </c>
      <c r="C23" s="42">
        <f>'Mag-SCT'!C31</f>
        <v>170</v>
      </c>
      <c r="D23" s="42">
        <f>'Mag-SCT'!D31</f>
        <v>69</v>
      </c>
      <c r="E23" s="42">
        <f>'Mag-SCT'!E31</f>
        <v>25</v>
      </c>
      <c r="F23" s="42">
        <f>'Mag-SCT'!F31</f>
        <v>12</v>
      </c>
      <c r="G23" s="42">
        <f>'Mag-SCT'!G31</f>
        <v>11</v>
      </c>
      <c r="H23" s="42">
        <f>'Mag-SCT'!H31</f>
        <v>0</v>
      </c>
      <c r="I23" s="42">
        <f>'Mag-SCT'!I31</f>
        <v>1</v>
      </c>
      <c r="J23" s="43">
        <f t="shared" si="0"/>
        <v>870</v>
      </c>
    </row>
    <row r="24" spans="1:10" s="1" customFormat="1" ht="13.5" customHeight="1" thickBot="1">
      <c r="A24" s="1" t="s">
        <v>67</v>
      </c>
      <c r="B24" s="41">
        <f>'Mag-SCT'!B37</f>
        <v>38</v>
      </c>
      <c r="C24" s="42">
        <f>'Mag-SCT'!C37</f>
        <v>17</v>
      </c>
      <c r="D24" s="42">
        <f>'Mag-SCT'!D37</f>
        <v>6</v>
      </c>
      <c r="E24" s="42">
        <f>'Mag-SCT'!E37</f>
        <v>2</v>
      </c>
      <c r="F24" s="42">
        <f>'Mag-SCT'!F37</f>
        <v>2</v>
      </c>
      <c r="G24" s="42">
        <f>'Mag-SCT'!G37</f>
        <v>1</v>
      </c>
      <c r="H24" s="42">
        <f>'Mag-SCT'!H37</f>
        <v>1</v>
      </c>
      <c r="I24" s="42">
        <f>'Mag-SCT'!I37</f>
        <v>0</v>
      </c>
      <c r="J24" s="43">
        <f>SUM(B24:I24)</f>
        <v>67</v>
      </c>
    </row>
    <row r="25" spans="1:10" s="1" customFormat="1" ht="13.5" customHeight="1">
      <c r="A25" s="47" t="s">
        <v>24</v>
      </c>
      <c r="B25" s="48">
        <f aca="true" t="shared" si="1" ref="B25:J25">SUM(B8:B24)</f>
        <v>3120</v>
      </c>
      <c r="C25" s="48">
        <f t="shared" si="1"/>
        <v>1999</v>
      </c>
      <c r="D25" s="48">
        <f t="shared" si="1"/>
        <v>1358</v>
      </c>
      <c r="E25" s="48">
        <f t="shared" si="1"/>
        <v>818</v>
      </c>
      <c r="F25" s="48">
        <f t="shared" si="1"/>
        <v>622</v>
      </c>
      <c r="G25" s="48">
        <f t="shared" si="1"/>
        <v>721</v>
      </c>
      <c r="H25" s="48">
        <f t="shared" si="1"/>
        <v>817</v>
      </c>
      <c r="I25" s="48">
        <f t="shared" si="1"/>
        <v>1105</v>
      </c>
      <c r="J25" s="49">
        <f t="shared" si="1"/>
        <v>10560</v>
      </c>
    </row>
    <row r="26" spans="1:11" s="1" customFormat="1" ht="13.5" customHeight="1" thickBot="1">
      <c r="A26" s="50"/>
      <c r="B26" s="51">
        <v>0.3</v>
      </c>
      <c r="C26" s="51">
        <f aca="true" t="shared" si="2" ref="C26:I26">C25/$J25</f>
        <v>0.18929924242424243</v>
      </c>
      <c r="D26" s="51">
        <f t="shared" si="2"/>
        <v>0.12859848484848485</v>
      </c>
      <c r="E26" s="51">
        <f t="shared" si="2"/>
        <v>0.07746212121212122</v>
      </c>
      <c r="F26" s="51">
        <f t="shared" si="2"/>
        <v>0.05890151515151515</v>
      </c>
      <c r="G26" s="51">
        <f t="shared" si="2"/>
        <v>0.06827651515151516</v>
      </c>
      <c r="H26" s="51">
        <v>0.07</v>
      </c>
      <c r="I26" s="51">
        <f t="shared" si="2"/>
        <v>0.10464015151515152</v>
      </c>
      <c r="J26" s="52"/>
      <c r="K26" s="124"/>
    </row>
    <row r="27" spans="1:10" s="1" customFormat="1" ht="13.5" customHeight="1">
      <c r="A27" s="58"/>
      <c r="B27" s="59"/>
      <c r="C27" s="59"/>
      <c r="D27" s="59"/>
      <c r="E27" s="59"/>
      <c r="F27" s="59"/>
      <c r="G27" s="59"/>
      <c r="H27" s="59"/>
      <c r="I27" s="59"/>
      <c r="J27" s="58"/>
    </row>
    <row r="28" spans="2:10" ht="13.5" customHeight="1">
      <c r="B28" s="1"/>
      <c r="C28" s="1"/>
      <c r="D28" s="1"/>
      <c r="E28" s="30" t="s">
        <v>22</v>
      </c>
      <c r="F28" s="1"/>
      <c r="G28" s="1"/>
      <c r="H28" s="1"/>
      <c r="I28" s="1"/>
      <c r="J28" s="1"/>
    </row>
    <row r="29" spans="2:10" ht="13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3.5" customHeight="1">
      <c r="B30" s="1"/>
      <c r="C30" s="1"/>
      <c r="D30" s="1"/>
      <c r="E30" s="30" t="s">
        <v>23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31" t="s">
        <v>90</v>
      </c>
      <c r="F31" s="1"/>
      <c r="G31" s="1"/>
      <c r="H31" s="1"/>
      <c r="I31" s="1"/>
      <c r="J31" s="1"/>
    </row>
    <row r="32" spans="2:10" ht="13.5" customHeight="1" thickBot="1">
      <c r="B32" s="29"/>
      <c r="C32" s="29"/>
      <c r="D32" s="29"/>
      <c r="E32" s="29"/>
      <c r="F32" s="29"/>
      <c r="G32" s="29"/>
      <c r="H32" s="29"/>
      <c r="I32" s="1"/>
      <c r="J32" s="1"/>
    </row>
    <row r="33" spans="1:10" s="2" customFormat="1" ht="13.5" customHeight="1">
      <c r="A33" s="10"/>
      <c r="B33" s="38" t="s">
        <v>44</v>
      </c>
      <c r="C33" s="39" t="s">
        <v>45</v>
      </c>
      <c r="D33" s="39" t="s">
        <v>46</v>
      </c>
      <c r="E33" s="39" t="s">
        <v>47</v>
      </c>
      <c r="F33" s="39" t="s">
        <v>48</v>
      </c>
      <c r="G33" s="39" t="s">
        <v>49</v>
      </c>
      <c r="H33" s="39" t="s">
        <v>50</v>
      </c>
      <c r="I33" s="40" t="s">
        <v>51</v>
      </c>
      <c r="J33"/>
    </row>
    <row r="34" spans="1:10" s="2" customFormat="1" ht="13.5" customHeight="1" thickBot="1">
      <c r="A34" s="28" t="s">
        <v>60</v>
      </c>
      <c r="B34" s="44">
        <f>AVERAGE(B35:B51)</f>
        <v>0.39561482715029905</v>
      </c>
      <c r="C34" s="45">
        <v>0.17</v>
      </c>
      <c r="D34" s="45">
        <f>AVERAGE(D35:D51)</f>
        <v>0.10221011864474525</v>
      </c>
      <c r="E34" s="45">
        <v>0.08</v>
      </c>
      <c r="F34" s="45">
        <f>AVERAGE(F35:F51)</f>
        <v>0.05214431152378802</v>
      </c>
      <c r="G34" s="45">
        <v>0.06</v>
      </c>
      <c r="H34" s="45">
        <f>AVERAGE(H35:H51)</f>
        <v>0.07153653089141279</v>
      </c>
      <c r="I34" s="46">
        <f>AVERAGE(I35:I51)</f>
        <v>0.07426703252474824</v>
      </c>
      <c r="J34" s="60"/>
    </row>
    <row r="35" spans="1:10" s="1" customFormat="1" ht="13.5" customHeight="1">
      <c r="A35" s="1" t="s">
        <v>2</v>
      </c>
      <c r="B35" s="134">
        <f aca="true" t="shared" si="3" ref="B35:G36">B8/$J8</f>
        <v>0.8529411764705882</v>
      </c>
      <c r="C35" s="59">
        <f t="shared" si="3"/>
        <v>0.08823529411764706</v>
      </c>
      <c r="D35" s="59">
        <f t="shared" si="3"/>
        <v>0.029411764705882353</v>
      </c>
      <c r="E35" s="59">
        <f t="shared" si="3"/>
        <v>0.029411764705882353</v>
      </c>
      <c r="F35" s="59">
        <f t="shared" si="3"/>
        <v>0</v>
      </c>
      <c r="G35" s="59">
        <f t="shared" si="3"/>
        <v>0</v>
      </c>
      <c r="H35" s="59">
        <f>H8/$J8</f>
        <v>0</v>
      </c>
      <c r="I35" s="62">
        <f>I8/$J8</f>
        <v>0</v>
      </c>
      <c r="J35" s="60"/>
    </row>
    <row r="36" spans="1:10" s="1" customFormat="1" ht="13.5" customHeight="1">
      <c r="A36" s="1" t="s">
        <v>21</v>
      </c>
      <c r="B36" s="61">
        <f t="shared" si="3"/>
        <v>0.4305993690851735</v>
      </c>
      <c r="C36" s="59">
        <f t="shared" si="3"/>
        <v>0.3627760252365931</v>
      </c>
      <c r="D36" s="59">
        <v>0.17</v>
      </c>
      <c r="E36" s="59">
        <f t="shared" si="3"/>
        <v>0.014195583596214511</v>
      </c>
      <c r="F36" s="59">
        <f t="shared" si="3"/>
        <v>0.006309148264984227</v>
      </c>
      <c r="G36" s="59">
        <f t="shared" si="3"/>
        <v>0.006309148264984227</v>
      </c>
      <c r="H36" s="59">
        <f>H9/$J9</f>
        <v>0.0015772870662460567</v>
      </c>
      <c r="I36" s="62">
        <f>I9/$J9</f>
        <v>0.014195583596214511</v>
      </c>
      <c r="J36" s="60"/>
    </row>
    <row r="37" spans="1:10" s="1" customFormat="1" ht="13.5" customHeight="1">
      <c r="A37" s="1" t="s">
        <v>75</v>
      </c>
      <c r="B37" s="61">
        <f aca="true" t="shared" si="4" ref="B37:I37">B10/$J10</f>
        <v>0.8705882352941177</v>
      </c>
      <c r="C37" s="59">
        <f t="shared" si="4"/>
        <v>0.07647058823529412</v>
      </c>
      <c r="D37" s="59">
        <f t="shared" si="4"/>
        <v>0.023529411764705882</v>
      </c>
      <c r="E37" s="59">
        <f t="shared" si="4"/>
        <v>0.023529411764705882</v>
      </c>
      <c r="F37" s="59">
        <f t="shared" si="4"/>
        <v>0</v>
      </c>
      <c r="G37" s="59">
        <f t="shared" si="4"/>
        <v>0.0058823529411764705</v>
      </c>
      <c r="H37" s="59">
        <f t="shared" si="4"/>
        <v>0</v>
      </c>
      <c r="I37" s="62">
        <f t="shared" si="4"/>
        <v>0</v>
      </c>
      <c r="J37" s="60"/>
    </row>
    <row r="38" spans="1:10" s="1" customFormat="1" ht="13.5" customHeight="1">
      <c r="A38" s="1" t="s">
        <v>72</v>
      </c>
      <c r="B38" s="61">
        <f aca="true" t="shared" si="5" ref="B38:I38">B11/$J11</f>
        <v>0.9333333333333333</v>
      </c>
      <c r="C38" s="59">
        <f t="shared" si="5"/>
        <v>0</v>
      </c>
      <c r="D38" s="59">
        <f t="shared" si="5"/>
        <v>0</v>
      </c>
      <c r="E38" s="59">
        <f t="shared" si="5"/>
        <v>0.06666666666666667</v>
      </c>
      <c r="F38" s="59">
        <f t="shared" si="5"/>
        <v>0</v>
      </c>
      <c r="G38" s="59">
        <f t="shared" si="5"/>
        <v>0</v>
      </c>
      <c r="H38" s="59">
        <f t="shared" si="5"/>
        <v>0</v>
      </c>
      <c r="I38" s="62">
        <f t="shared" si="5"/>
        <v>0</v>
      </c>
      <c r="J38" s="60"/>
    </row>
    <row r="39" spans="1:10" s="1" customFormat="1" ht="13.5" customHeight="1">
      <c r="A39" s="1" t="s">
        <v>19</v>
      </c>
      <c r="B39" s="61">
        <f aca="true" t="shared" si="6" ref="B39:I39">B12/$J12</f>
        <v>0.21528795811518325</v>
      </c>
      <c r="C39" s="59">
        <f t="shared" si="6"/>
        <v>0.1669109947643979</v>
      </c>
      <c r="D39" s="59">
        <f t="shared" si="6"/>
        <v>0.1369633507853403</v>
      </c>
      <c r="E39" s="59">
        <f t="shared" si="6"/>
        <v>0.09235602094240837</v>
      </c>
      <c r="F39" s="59">
        <f t="shared" si="6"/>
        <v>0.06408376963350786</v>
      </c>
      <c r="G39" s="59">
        <f t="shared" si="6"/>
        <v>0.0718324607329843</v>
      </c>
      <c r="H39" s="59">
        <f t="shared" si="6"/>
        <v>0.10198952879581152</v>
      </c>
      <c r="I39" s="62">
        <f t="shared" si="6"/>
        <v>0.15057591623036648</v>
      </c>
      <c r="J39" s="60"/>
    </row>
    <row r="40" spans="1:10" s="1" customFormat="1" ht="13.5" customHeight="1">
      <c r="A40" s="1" t="s">
        <v>43</v>
      </c>
      <c r="B40" s="61">
        <f aca="true" t="shared" si="7" ref="B40:I40">B13/$J13</f>
        <v>0.1530120481927711</v>
      </c>
      <c r="C40" s="59">
        <f t="shared" si="7"/>
        <v>0.10602409638554217</v>
      </c>
      <c r="D40" s="59">
        <f t="shared" si="7"/>
        <v>0.10240963855421686</v>
      </c>
      <c r="E40" s="59">
        <f t="shared" si="7"/>
        <v>0.06867469879518072</v>
      </c>
      <c r="F40" s="59">
        <f t="shared" si="7"/>
        <v>0.08072289156626505</v>
      </c>
      <c r="G40" s="59">
        <f t="shared" si="7"/>
        <v>0.10361445783132531</v>
      </c>
      <c r="H40" s="59">
        <f t="shared" si="7"/>
        <v>0.1180722891566265</v>
      </c>
      <c r="I40" s="62">
        <f t="shared" si="7"/>
        <v>0.2674698795180723</v>
      </c>
      <c r="J40" s="60"/>
    </row>
    <row r="41" spans="1:10" s="1" customFormat="1" ht="13.5" customHeight="1">
      <c r="A41" s="1" t="s">
        <v>40</v>
      </c>
      <c r="B41" s="61">
        <v>0.38</v>
      </c>
      <c r="C41" s="59">
        <f aca="true" t="shared" si="8" ref="C41:I41">C14/$J14</f>
        <v>0.2179023508137432</v>
      </c>
      <c r="D41" s="59">
        <f t="shared" si="8"/>
        <v>0.13652802893309224</v>
      </c>
      <c r="E41" s="59">
        <f t="shared" si="8"/>
        <v>0.081374321880651</v>
      </c>
      <c r="F41" s="59">
        <f t="shared" si="8"/>
        <v>0.06690777576853527</v>
      </c>
      <c r="G41" s="59">
        <f t="shared" si="8"/>
        <v>0.0705244122965642</v>
      </c>
      <c r="H41" s="59">
        <f t="shared" si="8"/>
        <v>0.026220614828209764</v>
      </c>
      <c r="I41" s="62">
        <f t="shared" si="8"/>
        <v>0.014466546112115732</v>
      </c>
      <c r="J41" s="60"/>
    </row>
    <row r="42" spans="1:10" s="1" customFormat="1" ht="13.5" customHeight="1">
      <c r="A42" s="1" t="s">
        <v>42</v>
      </c>
      <c r="B42" s="61">
        <f aca="true" t="shared" si="9" ref="B42:I42">B15/$J15</f>
        <v>0.37681159420289856</v>
      </c>
      <c r="C42" s="59">
        <f t="shared" si="9"/>
        <v>0.14492753623188406</v>
      </c>
      <c r="D42" s="59">
        <f t="shared" si="9"/>
        <v>0.21739130434782608</v>
      </c>
      <c r="E42" s="59">
        <f t="shared" si="9"/>
        <v>0.11594202898550725</v>
      </c>
      <c r="F42" s="59">
        <f t="shared" si="9"/>
        <v>0.057971014492753624</v>
      </c>
      <c r="G42" s="59">
        <f t="shared" si="9"/>
        <v>0.014492753623188406</v>
      </c>
      <c r="H42" s="59">
        <f t="shared" si="9"/>
        <v>0.057971014492753624</v>
      </c>
      <c r="I42" s="62">
        <f t="shared" si="9"/>
        <v>0.014492753623188406</v>
      </c>
      <c r="J42" s="60"/>
    </row>
    <row r="43" spans="1:10" s="1" customFormat="1" ht="13.5" customHeight="1">
      <c r="A43" s="1" t="s">
        <v>20</v>
      </c>
      <c r="B43" s="61">
        <f aca="true" t="shared" si="10" ref="B43:I43">B16/$J16</f>
        <v>0.26009389671361505</v>
      </c>
      <c r="C43" s="59">
        <f t="shared" si="10"/>
        <v>0.24225352112676057</v>
      </c>
      <c r="D43" s="59">
        <v>0.16</v>
      </c>
      <c r="E43" s="59">
        <f t="shared" si="10"/>
        <v>0.07981220657276995</v>
      </c>
      <c r="F43" s="59">
        <f t="shared" si="10"/>
        <v>0.07230046948356808</v>
      </c>
      <c r="G43" s="59">
        <f t="shared" si="10"/>
        <v>0.08262910798122065</v>
      </c>
      <c r="H43" s="59">
        <f t="shared" si="10"/>
        <v>0.06103286384976526</v>
      </c>
      <c r="I43" s="62">
        <f t="shared" si="10"/>
        <v>0.048826291079812206</v>
      </c>
      <c r="J43" s="60"/>
    </row>
    <row r="44" spans="1:10" s="1" customFormat="1" ht="13.5" customHeight="1">
      <c r="A44" s="1" t="s">
        <v>41</v>
      </c>
      <c r="B44" s="61">
        <f aca="true" t="shared" si="11" ref="B44:I44">B17/$J17</f>
        <v>0.2578125</v>
      </c>
      <c r="C44" s="59">
        <v>0.12</v>
      </c>
      <c r="D44" s="59">
        <f t="shared" si="11"/>
        <v>0.0859375</v>
      </c>
      <c r="E44" s="59">
        <f t="shared" si="11"/>
        <v>0.0625</v>
      </c>
      <c r="F44" s="59">
        <f t="shared" si="11"/>
        <v>0.0703125</v>
      </c>
      <c r="G44" s="59">
        <f t="shared" si="11"/>
        <v>0.1015625</v>
      </c>
      <c r="H44" s="59">
        <f t="shared" si="11"/>
        <v>0.15625</v>
      </c>
      <c r="I44" s="62">
        <f t="shared" si="11"/>
        <v>0.140625</v>
      </c>
      <c r="J44" s="60"/>
    </row>
    <row r="45" spans="1:10" s="1" customFormat="1" ht="13.5" customHeight="1">
      <c r="A45" s="1" t="s">
        <v>61</v>
      </c>
      <c r="B45" s="61">
        <f aca="true" t="shared" si="12" ref="B45:I45">B18/$J18</f>
        <v>0.16826923076923078</v>
      </c>
      <c r="C45" s="59">
        <f t="shared" si="12"/>
        <v>0.2403846153846154</v>
      </c>
      <c r="D45" s="59">
        <f t="shared" si="12"/>
        <v>0.14903846153846154</v>
      </c>
      <c r="E45" s="59">
        <f t="shared" si="12"/>
        <v>0.14903846153846154</v>
      </c>
      <c r="F45" s="59">
        <f t="shared" si="12"/>
        <v>0.09134615384615384</v>
      </c>
      <c r="G45" s="59">
        <f t="shared" si="12"/>
        <v>0.11298076923076923</v>
      </c>
      <c r="H45" s="59">
        <f t="shared" si="12"/>
        <v>0.07211538461538461</v>
      </c>
      <c r="I45" s="62">
        <f t="shared" si="12"/>
        <v>0.016826923076923076</v>
      </c>
      <c r="J45" s="60"/>
    </row>
    <row r="46" spans="1:10" s="1" customFormat="1" ht="13.5" customHeight="1">
      <c r="A46" s="1" t="s">
        <v>62</v>
      </c>
      <c r="B46" s="61">
        <f aca="true" t="shared" si="13" ref="B46:I46">B19/$J19</f>
        <v>0.25</v>
      </c>
      <c r="C46" s="59">
        <f t="shared" si="13"/>
        <v>0.1</v>
      </c>
      <c r="D46" s="59">
        <f t="shared" si="13"/>
        <v>0.1</v>
      </c>
      <c r="E46" s="59">
        <f t="shared" si="13"/>
        <v>0.05</v>
      </c>
      <c r="F46" s="59">
        <f t="shared" si="13"/>
        <v>0.05</v>
      </c>
      <c r="G46" s="59">
        <f t="shared" si="13"/>
        <v>0.2</v>
      </c>
      <c r="H46" s="59">
        <f t="shared" si="13"/>
        <v>0.15</v>
      </c>
      <c r="I46" s="62">
        <f t="shared" si="13"/>
        <v>0.1</v>
      </c>
      <c r="J46" s="60"/>
    </row>
    <row r="47" spans="1:10" s="1" customFormat="1" ht="13.5" customHeight="1">
      <c r="A47" s="1" t="s">
        <v>73</v>
      </c>
      <c r="B47" s="61">
        <f aca="true" t="shared" si="14" ref="B47:H47">B20/$J20</f>
        <v>0.10236220472440945</v>
      </c>
      <c r="C47" s="59">
        <f t="shared" si="14"/>
        <v>0.12598425196850394</v>
      </c>
      <c r="D47" s="59">
        <f t="shared" si="14"/>
        <v>0.11811023622047244</v>
      </c>
      <c r="E47" s="59">
        <f t="shared" si="14"/>
        <v>0.047244094488188976</v>
      </c>
      <c r="F47" s="59">
        <f t="shared" si="14"/>
        <v>0.14173228346456693</v>
      </c>
      <c r="G47" s="59">
        <f t="shared" si="14"/>
        <v>0.11023622047244094</v>
      </c>
      <c r="H47" s="59">
        <f t="shared" si="14"/>
        <v>0.1889763779527559</v>
      </c>
      <c r="I47" s="62">
        <v>0.16</v>
      </c>
      <c r="J47" s="60"/>
    </row>
    <row r="48" spans="1:10" s="1" customFormat="1" ht="13.5" customHeight="1">
      <c r="A48" s="1" t="s">
        <v>74</v>
      </c>
      <c r="B48" s="61">
        <f aca="true" t="shared" si="15" ref="B48:I48">B21/$J21</f>
        <v>0.10714285714285714</v>
      </c>
      <c r="C48" s="59">
        <f t="shared" si="15"/>
        <v>0.17857142857142858</v>
      </c>
      <c r="D48" s="59">
        <f t="shared" si="15"/>
        <v>0.07142857142857142</v>
      </c>
      <c r="E48" s="59">
        <v>0.28</v>
      </c>
      <c r="F48" s="59">
        <f t="shared" si="15"/>
        <v>0.10714285714285714</v>
      </c>
      <c r="G48" s="59">
        <f t="shared" si="15"/>
        <v>0.07142857142857142</v>
      </c>
      <c r="H48" s="59">
        <f t="shared" si="15"/>
        <v>0</v>
      </c>
      <c r="I48" s="62">
        <f t="shared" si="15"/>
        <v>0.17857142857142858</v>
      </c>
      <c r="J48" s="60"/>
    </row>
    <row r="49" spans="1:10" s="1" customFormat="1" ht="13.5" customHeight="1">
      <c r="A49" s="1" t="s">
        <v>68</v>
      </c>
      <c r="B49" s="61">
        <f aca="true" t="shared" si="16" ref="B49:I49">B22/$J22</f>
        <v>0.13106796116504854</v>
      </c>
      <c r="C49" s="59">
        <f t="shared" si="16"/>
        <v>0.16019417475728157</v>
      </c>
      <c r="D49" s="59">
        <f t="shared" si="16"/>
        <v>0.06796116504854369</v>
      </c>
      <c r="E49" s="59">
        <f t="shared" si="16"/>
        <v>0.04854368932038835</v>
      </c>
      <c r="F49" s="59">
        <f t="shared" si="16"/>
        <v>0.03398058252427184</v>
      </c>
      <c r="G49" s="59">
        <f t="shared" si="16"/>
        <v>0.13592233009708737</v>
      </c>
      <c r="H49" s="59">
        <f t="shared" si="16"/>
        <v>0.2669902912621359</v>
      </c>
      <c r="I49" s="62">
        <f t="shared" si="16"/>
        <v>0.1553398058252427</v>
      </c>
      <c r="J49" s="60"/>
    </row>
    <row r="50" spans="1:10" s="1" customFormat="1" ht="13.5" customHeight="1">
      <c r="A50" s="113" t="s">
        <v>66</v>
      </c>
      <c r="B50" s="61">
        <f aca="true" t="shared" si="17" ref="B50:I50">B23/$J23</f>
        <v>0.6689655172413793</v>
      </c>
      <c r="C50" s="59">
        <f t="shared" si="17"/>
        <v>0.19540229885057472</v>
      </c>
      <c r="D50" s="59">
        <f t="shared" si="17"/>
        <v>0.07931034482758621</v>
      </c>
      <c r="E50" s="59">
        <f t="shared" si="17"/>
        <v>0.028735632183908046</v>
      </c>
      <c r="F50" s="59">
        <f t="shared" si="17"/>
        <v>0.013793103448275862</v>
      </c>
      <c r="G50" s="59">
        <f t="shared" si="17"/>
        <v>0.01264367816091954</v>
      </c>
      <c r="H50" s="59">
        <f t="shared" si="17"/>
        <v>0</v>
      </c>
      <c r="I50" s="62">
        <f t="shared" si="17"/>
        <v>0.0011494252873563218</v>
      </c>
      <c r="J50" s="60"/>
    </row>
    <row r="51" spans="1:10" s="1" customFormat="1" ht="13.5" customHeight="1">
      <c r="A51" s="114" t="s">
        <v>67</v>
      </c>
      <c r="B51" s="63">
        <f aca="true" t="shared" si="18" ref="B51:I51">B24/$J24</f>
        <v>0.5671641791044776</v>
      </c>
      <c r="C51" s="64">
        <v>0.26</v>
      </c>
      <c r="D51" s="64">
        <f t="shared" si="18"/>
        <v>0.08955223880597014</v>
      </c>
      <c r="E51" s="64">
        <f t="shared" si="18"/>
        <v>0.029850746268656716</v>
      </c>
      <c r="F51" s="64">
        <f t="shared" si="18"/>
        <v>0.029850746268656716</v>
      </c>
      <c r="G51" s="64">
        <f t="shared" si="18"/>
        <v>0.014925373134328358</v>
      </c>
      <c r="H51" s="64">
        <f t="shared" si="18"/>
        <v>0.014925373134328358</v>
      </c>
      <c r="I51" s="65">
        <f t="shared" si="18"/>
        <v>0</v>
      </c>
      <c r="J51" s="60"/>
    </row>
    <row r="52" s="1" customFormat="1" ht="13.5" customHeight="1">
      <c r="B52" s="124"/>
    </row>
    <row r="53" spans="1:10" s="1" customFormat="1" ht="13.5" customHeight="1">
      <c r="A53" s="142" t="s">
        <v>59</v>
      </c>
      <c r="B53" s="142"/>
      <c r="C53" s="142"/>
      <c r="D53" s="142"/>
      <c r="E53" s="142"/>
      <c r="F53" s="142"/>
      <c r="G53" s="142"/>
      <c r="H53" s="142"/>
      <c r="I53" s="142"/>
      <c r="J53" s="142"/>
    </row>
    <row r="54" spans="1:10" s="1" customFormat="1" ht="13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</row>
    <row r="55" spans="1:10" s="1" customFormat="1" ht="13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</row>
    <row r="56" spans="1:10" s="1" customFormat="1" ht="13.5" customHeight="1">
      <c r="A56" s="66" t="s">
        <v>58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2:10" ht="13.5" customHeight="1">
      <c r="B57" s="1"/>
      <c r="C57" s="1"/>
      <c r="D57" s="30" t="s">
        <v>22</v>
      </c>
      <c r="F57" s="1"/>
      <c r="G57" s="1"/>
      <c r="H57" s="1"/>
      <c r="I57" s="1"/>
      <c r="J57" s="1"/>
    </row>
    <row r="58" spans="2:10" ht="13.5" customHeight="1">
      <c r="B58" s="1"/>
      <c r="C58" s="1"/>
      <c r="D58" s="1"/>
      <c r="F58" s="1"/>
      <c r="G58" s="1"/>
      <c r="H58" s="1"/>
      <c r="I58" s="1"/>
      <c r="J58" s="1"/>
    </row>
    <row r="59" spans="2:10" ht="13.5" customHeight="1">
      <c r="B59" s="1"/>
      <c r="C59" s="1"/>
      <c r="D59" s="30" t="s">
        <v>23</v>
      </c>
      <c r="F59" s="1"/>
      <c r="G59" s="1"/>
      <c r="H59" s="1"/>
      <c r="I59" s="1"/>
      <c r="J59" s="1"/>
    </row>
    <row r="60" spans="2:10" ht="13.5" customHeight="1">
      <c r="B60" s="1"/>
      <c r="C60" s="1"/>
      <c r="D60" s="31" t="s">
        <v>90</v>
      </c>
      <c r="F60" s="1"/>
      <c r="G60" s="1"/>
      <c r="H60" s="1"/>
      <c r="I60" s="1"/>
      <c r="J60" s="1"/>
    </row>
    <row r="61" spans="2:10" ht="13.5" customHeight="1" thickBot="1">
      <c r="B61" s="29"/>
      <c r="C61" s="29"/>
      <c r="D61" s="29"/>
      <c r="E61" s="29"/>
      <c r="F61" s="29"/>
      <c r="G61" s="29"/>
      <c r="H61" s="29"/>
      <c r="I61" s="1"/>
      <c r="J61" s="1"/>
    </row>
    <row r="62" spans="1:7" s="2" customFormat="1" ht="13.5" customHeight="1" thickBot="1">
      <c r="A62" s="10"/>
      <c r="B62" s="7" t="s">
        <v>44</v>
      </c>
      <c r="C62" s="8" t="s">
        <v>55</v>
      </c>
      <c r="D62" s="8" t="s">
        <v>56</v>
      </c>
      <c r="E62" s="8" t="s">
        <v>57</v>
      </c>
      <c r="F62" s="8" t="s">
        <v>51</v>
      </c>
      <c r="G62" s="9" t="s">
        <v>3</v>
      </c>
    </row>
    <row r="63" spans="1:7" s="1" customFormat="1" ht="13.5" customHeight="1">
      <c r="A63" s="1" t="s">
        <v>2</v>
      </c>
      <c r="B63" s="41">
        <f>B8</f>
        <v>29</v>
      </c>
      <c r="C63" s="42">
        <f>SUM(C8:D8)</f>
        <v>4</v>
      </c>
      <c r="D63" s="42">
        <f>SUM(E8:F8)</f>
        <v>1</v>
      </c>
      <c r="E63" s="42">
        <f>SUM(G8:H8)</f>
        <v>0</v>
      </c>
      <c r="F63" s="42">
        <f>I8</f>
        <v>0</v>
      </c>
      <c r="G63" s="43">
        <f>SUM(B63:F63)</f>
        <v>34</v>
      </c>
    </row>
    <row r="64" spans="1:7" s="1" customFormat="1" ht="13.5" customHeight="1">
      <c r="A64" s="1" t="s">
        <v>21</v>
      </c>
      <c r="B64" s="41">
        <f>B9</f>
        <v>273</v>
      </c>
      <c r="C64" s="42">
        <f>SUM(C9:D9)</f>
        <v>334</v>
      </c>
      <c r="D64" s="42">
        <f>SUM(E9:F9)</f>
        <v>13</v>
      </c>
      <c r="E64" s="42">
        <f>SUM(G9:H9)</f>
        <v>5</v>
      </c>
      <c r="F64" s="42">
        <f>I9</f>
        <v>9</v>
      </c>
      <c r="G64" s="43">
        <f aca="true" t="shared" si="19" ref="G64:G78">SUM(B64:F64)</f>
        <v>634</v>
      </c>
    </row>
    <row r="65" spans="1:7" s="1" customFormat="1" ht="13.5" customHeight="1">
      <c r="A65" s="1" t="s">
        <v>75</v>
      </c>
      <c r="B65" s="41">
        <f>B10</f>
        <v>148</v>
      </c>
      <c r="C65" s="42">
        <f>SUM(C10:D10)</f>
        <v>17</v>
      </c>
      <c r="D65" s="42">
        <f>SUM(E10:F10)</f>
        <v>4</v>
      </c>
      <c r="E65" s="42">
        <f>SUM(G10:H10)</f>
        <v>1</v>
      </c>
      <c r="F65" s="42">
        <f>I10</f>
        <v>0</v>
      </c>
      <c r="G65" s="43">
        <f t="shared" si="19"/>
        <v>170</v>
      </c>
    </row>
    <row r="66" spans="1:7" s="1" customFormat="1" ht="13.5" customHeight="1">
      <c r="A66" s="1" t="s">
        <v>72</v>
      </c>
      <c r="B66" s="41">
        <f>B11</f>
        <v>14</v>
      </c>
      <c r="C66" s="42">
        <f>SUM(C11:D11)</f>
        <v>0</v>
      </c>
      <c r="D66" s="42">
        <f>SUM(E11:F11)</f>
        <v>1</v>
      </c>
      <c r="E66" s="42">
        <f>SUM(G11:H11)</f>
        <v>0</v>
      </c>
      <c r="F66" s="42">
        <f>I11</f>
        <v>0</v>
      </c>
      <c r="G66" s="43">
        <f>SUM(B66:F66)</f>
        <v>15</v>
      </c>
    </row>
    <row r="67" spans="1:7" s="1" customFormat="1" ht="13.5" customHeight="1">
      <c r="A67" s="1" t="s">
        <v>19</v>
      </c>
      <c r="B67" s="41">
        <f aca="true" t="shared" si="20" ref="B67:B79">B12</f>
        <v>1028</v>
      </c>
      <c r="C67" s="42">
        <f aca="true" t="shared" si="21" ref="C67:C79">SUM(C12:D12)</f>
        <v>1451</v>
      </c>
      <c r="D67" s="42">
        <f aca="true" t="shared" si="22" ref="D67:D79">SUM(E12:F12)</f>
        <v>747</v>
      </c>
      <c r="E67" s="42">
        <f aca="true" t="shared" si="23" ref="E67:E79">SUM(G12:H12)</f>
        <v>830</v>
      </c>
      <c r="F67" s="42">
        <f aca="true" t="shared" si="24" ref="F67:F79">I12</f>
        <v>719</v>
      </c>
      <c r="G67" s="43">
        <f t="shared" si="19"/>
        <v>4775</v>
      </c>
    </row>
    <row r="68" spans="1:7" s="1" customFormat="1" ht="13.5" customHeight="1">
      <c r="A68" s="1" t="s">
        <v>43</v>
      </c>
      <c r="B68" s="41">
        <f t="shared" si="20"/>
        <v>127</v>
      </c>
      <c r="C68" s="42">
        <f t="shared" si="21"/>
        <v>173</v>
      </c>
      <c r="D68" s="42">
        <f t="shared" si="22"/>
        <v>124</v>
      </c>
      <c r="E68" s="42">
        <f t="shared" si="23"/>
        <v>184</v>
      </c>
      <c r="F68" s="42">
        <f t="shared" si="24"/>
        <v>222</v>
      </c>
      <c r="G68" s="43">
        <f t="shared" si="19"/>
        <v>830</v>
      </c>
    </row>
    <row r="69" spans="1:7" s="1" customFormat="1" ht="13.5" customHeight="1">
      <c r="A69" s="1" t="s">
        <v>40</v>
      </c>
      <c r="B69" s="41">
        <f t="shared" si="20"/>
        <v>427</v>
      </c>
      <c r="C69" s="42">
        <f t="shared" si="21"/>
        <v>392</v>
      </c>
      <c r="D69" s="42">
        <f t="shared" si="22"/>
        <v>164</v>
      </c>
      <c r="E69" s="42">
        <f t="shared" si="23"/>
        <v>107</v>
      </c>
      <c r="F69" s="42">
        <f t="shared" si="24"/>
        <v>16</v>
      </c>
      <c r="G69" s="43">
        <f t="shared" si="19"/>
        <v>1106</v>
      </c>
    </row>
    <row r="70" spans="1:7" s="1" customFormat="1" ht="13.5" customHeight="1">
      <c r="A70" s="1" t="s">
        <v>42</v>
      </c>
      <c r="B70" s="41">
        <f t="shared" si="20"/>
        <v>26</v>
      </c>
      <c r="C70" s="42">
        <f t="shared" si="21"/>
        <v>25</v>
      </c>
      <c r="D70" s="42">
        <f t="shared" si="22"/>
        <v>12</v>
      </c>
      <c r="E70" s="42">
        <f t="shared" si="23"/>
        <v>5</v>
      </c>
      <c r="F70" s="42">
        <f t="shared" si="24"/>
        <v>1</v>
      </c>
      <c r="G70" s="43">
        <f t="shared" si="19"/>
        <v>69</v>
      </c>
    </row>
    <row r="71" spans="1:7" s="1" customFormat="1" ht="13.5" customHeight="1">
      <c r="A71" s="1" t="s">
        <v>20</v>
      </c>
      <c r="B71" s="41">
        <f t="shared" si="20"/>
        <v>277</v>
      </c>
      <c r="C71" s="42">
        <f t="shared" si="21"/>
        <v>421</v>
      </c>
      <c r="D71" s="42">
        <f t="shared" si="22"/>
        <v>162</v>
      </c>
      <c r="E71" s="42">
        <f t="shared" si="23"/>
        <v>153</v>
      </c>
      <c r="F71" s="42">
        <f t="shared" si="24"/>
        <v>52</v>
      </c>
      <c r="G71" s="43">
        <f t="shared" si="19"/>
        <v>1065</v>
      </c>
    </row>
    <row r="72" spans="1:7" s="1" customFormat="1" ht="13.5" customHeight="1">
      <c r="A72" s="1" t="s">
        <v>41</v>
      </c>
      <c r="B72" s="41">
        <f t="shared" si="20"/>
        <v>33</v>
      </c>
      <c r="C72" s="42">
        <f t="shared" si="21"/>
        <v>27</v>
      </c>
      <c r="D72" s="42">
        <f t="shared" si="22"/>
        <v>17</v>
      </c>
      <c r="E72" s="42">
        <f t="shared" si="23"/>
        <v>33</v>
      </c>
      <c r="F72" s="42">
        <f t="shared" si="24"/>
        <v>18</v>
      </c>
      <c r="G72" s="43">
        <f t="shared" si="19"/>
        <v>128</v>
      </c>
    </row>
    <row r="73" spans="1:7" s="1" customFormat="1" ht="13.5" customHeight="1">
      <c r="A73" s="1" t="s">
        <v>61</v>
      </c>
      <c r="B73" s="41">
        <f t="shared" si="20"/>
        <v>70</v>
      </c>
      <c r="C73" s="42">
        <f t="shared" si="21"/>
        <v>162</v>
      </c>
      <c r="D73" s="42">
        <f t="shared" si="22"/>
        <v>100</v>
      </c>
      <c r="E73" s="42">
        <f t="shared" si="23"/>
        <v>77</v>
      </c>
      <c r="F73" s="42">
        <f t="shared" si="24"/>
        <v>7</v>
      </c>
      <c r="G73" s="43">
        <f t="shared" si="19"/>
        <v>416</v>
      </c>
    </row>
    <row r="74" spans="1:7" s="1" customFormat="1" ht="13.5" customHeight="1">
      <c r="A74" s="1" t="s">
        <v>62</v>
      </c>
      <c r="B74" s="41">
        <f t="shared" si="20"/>
        <v>5</v>
      </c>
      <c r="C74" s="42">
        <f t="shared" si="21"/>
        <v>4</v>
      </c>
      <c r="D74" s="42">
        <f t="shared" si="22"/>
        <v>2</v>
      </c>
      <c r="E74" s="42">
        <f t="shared" si="23"/>
        <v>7</v>
      </c>
      <c r="F74" s="42">
        <f t="shared" si="24"/>
        <v>2</v>
      </c>
      <c r="G74" s="43">
        <f>SUM(B74:F74)</f>
        <v>20</v>
      </c>
    </row>
    <row r="75" spans="1:7" s="1" customFormat="1" ht="13.5" customHeight="1">
      <c r="A75" s="1" t="s">
        <v>73</v>
      </c>
      <c r="B75" s="41">
        <f t="shared" si="20"/>
        <v>13</v>
      </c>
      <c r="C75" s="42">
        <f t="shared" si="21"/>
        <v>31</v>
      </c>
      <c r="D75" s="42">
        <f t="shared" si="22"/>
        <v>24</v>
      </c>
      <c r="E75" s="42">
        <f t="shared" si="23"/>
        <v>38</v>
      </c>
      <c r="F75" s="42">
        <f t="shared" si="24"/>
        <v>21</v>
      </c>
      <c r="G75" s="43">
        <f t="shared" si="19"/>
        <v>127</v>
      </c>
    </row>
    <row r="76" spans="1:7" s="1" customFormat="1" ht="13.5" customHeight="1">
      <c r="A76" s="1" t="s">
        <v>74</v>
      </c>
      <c r="B76" s="41">
        <f t="shared" si="20"/>
        <v>3</v>
      </c>
      <c r="C76" s="42">
        <f t="shared" si="21"/>
        <v>7</v>
      </c>
      <c r="D76" s="42">
        <f t="shared" si="22"/>
        <v>11</v>
      </c>
      <c r="E76" s="42">
        <f t="shared" si="23"/>
        <v>2</v>
      </c>
      <c r="F76" s="42">
        <f t="shared" si="24"/>
        <v>5</v>
      </c>
      <c r="G76" s="43">
        <f>SUM(B76:F76)</f>
        <v>28</v>
      </c>
    </row>
    <row r="77" spans="1:7" s="1" customFormat="1" ht="13.5" customHeight="1">
      <c r="A77" s="1" t="s">
        <v>68</v>
      </c>
      <c r="B77" s="41">
        <f t="shared" si="20"/>
        <v>27</v>
      </c>
      <c r="C77" s="42">
        <f t="shared" si="21"/>
        <v>47</v>
      </c>
      <c r="D77" s="42">
        <f t="shared" si="22"/>
        <v>17</v>
      </c>
      <c r="E77" s="42">
        <f t="shared" si="23"/>
        <v>83</v>
      </c>
      <c r="F77" s="42">
        <f t="shared" si="24"/>
        <v>32</v>
      </c>
      <c r="G77" s="43">
        <f t="shared" si="19"/>
        <v>206</v>
      </c>
    </row>
    <row r="78" spans="1:7" s="1" customFormat="1" ht="13.5" customHeight="1">
      <c r="A78" s="1" t="s">
        <v>66</v>
      </c>
      <c r="B78" s="41">
        <f t="shared" si="20"/>
        <v>582</v>
      </c>
      <c r="C78" s="42">
        <f t="shared" si="21"/>
        <v>239</v>
      </c>
      <c r="D78" s="42">
        <f t="shared" si="22"/>
        <v>37</v>
      </c>
      <c r="E78" s="42">
        <f t="shared" si="23"/>
        <v>11</v>
      </c>
      <c r="F78" s="42">
        <f t="shared" si="24"/>
        <v>1</v>
      </c>
      <c r="G78" s="43">
        <f t="shared" si="19"/>
        <v>870</v>
      </c>
    </row>
    <row r="79" spans="1:7" s="1" customFormat="1" ht="13.5" customHeight="1" thickBot="1">
      <c r="A79" s="1" t="s">
        <v>67</v>
      </c>
      <c r="B79" s="41">
        <f t="shared" si="20"/>
        <v>38</v>
      </c>
      <c r="C79" s="42">
        <f t="shared" si="21"/>
        <v>23</v>
      </c>
      <c r="D79" s="42">
        <f t="shared" si="22"/>
        <v>4</v>
      </c>
      <c r="E79" s="42">
        <f t="shared" si="23"/>
        <v>2</v>
      </c>
      <c r="F79" s="42">
        <f t="shared" si="24"/>
        <v>0</v>
      </c>
      <c r="G79" s="43">
        <f>SUM(B79:F79)</f>
        <v>67</v>
      </c>
    </row>
    <row r="80" spans="1:7" s="1" customFormat="1" ht="13.5" customHeight="1">
      <c r="A80" s="47" t="s">
        <v>24</v>
      </c>
      <c r="B80" s="48">
        <f aca="true" t="shared" si="25" ref="B80:G80">SUM(B63:B79)</f>
        <v>3120</v>
      </c>
      <c r="C80" s="48">
        <f t="shared" si="25"/>
        <v>3357</v>
      </c>
      <c r="D80" s="48">
        <f t="shared" si="25"/>
        <v>1440</v>
      </c>
      <c r="E80" s="48">
        <f t="shared" si="25"/>
        <v>1538</v>
      </c>
      <c r="F80" s="48">
        <f t="shared" si="25"/>
        <v>1105</v>
      </c>
      <c r="G80" s="49">
        <f t="shared" si="25"/>
        <v>10560</v>
      </c>
    </row>
    <row r="81" spans="1:8" s="1" customFormat="1" ht="13.5" customHeight="1" thickBot="1">
      <c r="A81" s="50"/>
      <c r="B81" s="51">
        <v>0.3</v>
      </c>
      <c r="C81" s="51">
        <f>C80/$G80</f>
        <v>0.31789772727272725</v>
      </c>
      <c r="D81" s="51">
        <f>D80/$G80</f>
        <v>0.13636363636363635</v>
      </c>
      <c r="E81" s="51">
        <v>0.14</v>
      </c>
      <c r="F81" s="51">
        <f>F80/$G80</f>
        <v>0.10464015151515152</v>
      </c>
      <c r="G81" s="53"/>
      <c r="H81" s="124"/>
    </row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</sheetData>
  <sheetProtection/>
  <mergeCells count="1">
    <mergeCell ref="A53:J55"/>
  </mergeCell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r:id="rId2"/>
  <headerFooter alignWithMargins="0">
    <oddFooter>&amp;LData Source Lecam.
Data Collected and Collated by MITA.</oddFooter>
  </headerFooter>
  <rowBreaks count="2" manualBreakCount="2">
    <brk id="27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attaj015</cp:lastModifiedBy>
  <cp:lastPrinted>2009-11-02T09:45:47Z</cp:lastPrinted>
  <dcterms:created xsi:type="dcterms:W3CDTF">2002-01-16T10:40:31Z</dcterms:created>
  <dcterms:modified xsi:type="dcterms:W3CDTF">2009-11-02T09:45:50Z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2009.00000000000</vt:lpwstr>
  </property>
  <property fmtid="{D5CDD505-2E9C-101B-9397-08002B2CF9AE}" pid="4" name="PublishedDa">
    <vt:lpwstr>2009-08-05T00:00:00Z</vt:lpwstr>
  </property>
  <property fmtid="{D5CDD505-2E9C-101B-9397-08002B2CF9AE}" pid="5" name="ReportTy">
    <vt:lpwstr>Age Analysis</vt:lpwstr>
  </property>
</Properties>
</file>