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5985" windowHeight="6570" tabRatio="858" firstSheet="28" activeTab="29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  <sheet name="Apap Bologna J." sheetId="8" r:id="rId8"/>
    <sheet name="Cassar J." sheetId="9" r:id="rId9"/>
    <sheet name="Quintano L." sheetId="10" r:id="rId10"/>
    <sheet name="Demicoli S." sheetId="11" r:id="rId11"/>
    <sheet name="Grixti G." sheetId="12" r:id="rId12"/>
    <sheet name="Hayman M." sheetId="13" r:id="rId13"/>
    <sheet name="Demicoli A." sheetId="14" r:id="rId14"/>
    <sheet name="Mallia M." sheetId="15" r:id="rId15"/>
    <sheet name="Meli S." sheetId="16" r:id="rId16"/>
    <sheet name="Micallef Trigona A." sheetId="17" r:id="rId17"/>
    <sheet name="Mizzi A." sheetId="18" r:id="rId18"/>
    <sheet name="Clarke D." sheetId="19" r:id="rId19"/>
    <sheet name="Padovani Grima J." sheetId="20" r:id="rId20"/>
    <sheet name="Grima E." sheetId="21" r:id="rId21"/>
    <sheet name="Scerri Herrera C." sheetId="22" r:id="rId22"/>
    <sheet name="Vella Antonio Giovanni" sheetId="23" r:id="rId23"/>
    <sheet name="Kriminal (Superjuri)" sheetId="24" r:id="rId24"/>
    <sheet name="Kriminal (Appelli Superjuri)" sheetId="25" r:id="rId25"/>
    <sheet name="Kriminal (Appelli Inferjuri)" sheetId="26" r:id="rId26"/>
    <sheet name="Coppini P. (Ghawdex)" sheetId="27" r:id="rId27"/>
    <sheet name="Grixti G. (Ghawdex)" sheetId="28" r:id="rId28"/>
    <sheet name="Micallef Trigona A. (Ghawdex)" sheetId="29" r:id="rId29"/>
    <sheet name="Ellul A. (Ghawdex)" sheetId="30" r:id="rId30"/>
    <sheet name="Grima E. (Ghawdex)" sheetId="31" r:id="rId31"/>
    <sheet name="Apap Bologna J. (Ghawdex)" sheetId="32" r:id="rId32"/>
    <sheet name="Scerri Herrera C (Ghawdex)" sheetId="33" r:id="rId33"/>
    <sheet name="Mallia M. (Ghawdex)" sheetId="34" r:id="rId34"/>
  </sheets>
  <externalReferences>
    <externalReference r:id="rId37"/>
  </externalReference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<sst xmlns="http://schemas.openxmlformats.org/spreadsheetml/2006/main" count="1375" uniqueCount="166">
  <si>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</si>
  <si>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</si>
  <si>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</si>
  <si>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</si>
  <si>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</si>
  <si>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</si>
  <si>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</si>
  <si>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</si>
  <si>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</si>
  <si>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</si>
  <si>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Magistrat Dr. Joseph Apap Bologna B.A., LL.D.</t>
  </si>
  <si>
    <t>Appelli Superjuri</t>
  </si>
  <si>
    <t>DeGaetano Vincent</t>
  </si>
  <si>
    <t>Qorti Tal-Magistrati (Kriminal)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</si>
  <si>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</si>
  <si>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</si>
  <si>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</si>
  <si>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</si>
  <si>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</si>
  <si>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</si>
  <si>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</si>
  <si>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</si>
  <si>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</si>
  <si>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Degaetano Vincent</t>
  </si>
  <si>
    <t>Mallia</t>
  </si>
  <si>
    <t>Apap Bologna</t>
  </si>
  <si>
    <t>Cassar</t>
  </si>
  <si>
    <t>Grixti</t>
  </si>
  <si>
    <t>Hayman</t>
  </si>
  <si>
    <t>Meli</t>
  </si>
  <si>
    <t>Micallef Trigona</t>
  </si>
  <si>
    <t>Mizzi</t>
  </si>
  <si>
    <t>Padovani Grima</t>
  </si>
  <si>
    <t>Herrera</t>
  </si>
  <si>
    <t>Totals</t>
  </si>
  <si>
    <t>%ages</t>
  </si>
  <si>
    <t>Sub Totals</t>
  </si>
  <si>
    <t>Sub %ages</t>
  </si>
  <si>
    <t>Coppini</t>
  </si>
  <si>
    <t>Trigona</t>
  </si>
  <si>
    <t>DIN IL-FORMOLA GHANDHA TASAL GHANDI FL-EWWEL JUM TA' XOGHOL TA' KULL XAHAR.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</si>
  <si>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</si>
  <si>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</si>
  <si>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</si>
  <si>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</si>
  <si>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</si>
  <si>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</si>
  <si>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</si>
  <si>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</si>
  <si>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</si>
  <si>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</si>
  <si>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</si>
  <si>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</si>
  <si>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</si>
  <si>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</si>
  <si>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</si>
  <si>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</si>
  <si>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</si>
  <si>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</si>
  <si>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</si>
  <si>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Saviour Demicoli LL.D.</t>
  </si>
  <si>
    <t>Magistrat Dr. Giovanni Grixti LL.D., LL.M.</t>
  </si>
  <si>
    <t>Magistrat Dr. Miriam Hayman LL.D.</t>
  </si>
  <si>
    <t>Magistrat Dr. Michael Mallia LL.D.</t>
  </si>
  <si>
    <t>Magistrat Dr. Silvio Meli LL.D.</t>
  </si>
  <si>
    <t>Magistrat Dr. Anthony Micallef Trigona LL.D., Mag. Juris (EU Law)</t>
  </si>
  <si>
    <t>Magistrat Dr. Antonio Mizzi LL.D.</t>
  </si>
  <si>
    <t>Magistrat Dr. Jacqueline Padovani Grima LL.D.</t>
  </si>
  <si>
    <t>Magistrat Dr. Consuelo Scerri Herrera LL.D.</t>
  </si>
  <si>
    <t>Magistrat Dr. Paul Coppini LL.D.</t>
  </si>
  <si>
    <t>Magistrat Dr. Anthony Micallef Trigona LL.D., MAG. JURIS (EU LAW)</t>
  </si>
  <si>
    <t>Rapport Ghax-Xahar ta'</t>
  </si>
  <si>
    <t>Magistrat Dr. Joseph Cassar B.A., LL.D.</t>
  </si>
  <si>
    <t>Qorti Tal-Magistrati (Ghawdex)</t>
  </si>
  <si>
    <t>Ms. Marie Fleur Gauci</t>
  </si>
  <si>
    <t>Ms. Benjamina Mifsud</t>
  </si>
  <si>
    <t>Mr. Brian Avellino</t>
  </si>
  <si>
    <t>Ms Cettina Gauci</t>
  </si>
  <si>
    <t>Mr Charles Stivala</t>
  </si>
  <si>
    <t>Mr. Francis Attard</t>
  </si>
  <si>
    <t>Ms. Eva Buttigieg</t>
  </si>
  <si>
    <t>Ms. Maureen Xuereb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</si>
  <si>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</si>
  <si>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</si>
  <si>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</si>
  <si>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</si>
  <si>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</si>
  <si>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</si>
  <si>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</si>
  <si>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</si>
  <si>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</si>
  <si>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Mag. Joseph Apap Bologna</t>
  </si>
  <si>
    <t>Mag. Joseph Cassar</t>
  </si>
  <si>
    <t>Mag. Saviour Demicoli</t>
  </si>
  <si>
    <t>Mag. Giovanni Grixti</t>
  </si>
  <si>
    <t>Mag. Miriam Hayman</t>
  </si>
  <si>
    <t>Mag. Michael Mallia</t>
  </si>
  <si>
    <t>Mag. Silvio Meli</t>
  </si>
  <si>
    <t>Mag. Anthony Micallef Trigona</t>
  </si>
  <si>
    <t>Mag. Antonio Mizzi</t>
  </si>
  <si>
    <t>Mag. Jacqueline Padovani Grima</t>
  </si>
  <si>
    <t>Mag. Consuelo Scerri Herrera</t>
  </si>
  <si>
    <t>Mag. Paul Coppini</t>
  </si>
  <si>
    <t>Qorti tal-Magistrati - Malta</t>
  </si>
  <si>
    <t>(Gurisdizzjoni Kriminali)</t>
  </si>
  <si>
    <t>Kawzi Introdotti</t>
  </si>
  <si>
    <t>Qorti tal-Magistrati - Ghawdex</t>
  </si>
  <si>
    <t>Kawzi Pendenti</t>
  </si>
  <si>
    <t>Kawzi Decizi</t>
  </si>
  <si>
    <t>Galea Debono Joseph</t>
  </si>
  <si>
    <t>Mhux Assenjati</t>
  </si>
  <si>
    <t>Degaetano Vincent (G)</t>
  </si>
  <si>
    <t>L-Unur Tieghu Vincent Degaetano LL.D., President</t>
  </si>
  <si>
    <t>L-Onorevoli Joseph A. Filletti B.A., LL.D.</t>
  </si>
  <si>
    <t>L-Onorevoli David Scicluna LL.D.</t>
  </si>
  <si>
    <t>Cuschieri Noel</t>
  </si>
  <si>
    <t>Imh. Galea Debono Joseph</t>
  </si>
  <si>
    <t>Imh. Valenzia Geoffrey</t>
  </si>
  <si>
    <t>Valenzia Geoffrey</t>
  </si>
  <si>
    <t>Magistrat Dr. Laurence Quintano LL.D.</t>
  </si>
  <si>
    <t>Camilleri Gino</t>
  </si>
  <si>
    <t>Mag. Laurence Quintano</t>
  </si>
  <si>
    <t>Mr. Mario Mifsud</t>
  </si>
  <si>
    <t>Imh. Camilleri Gino</t>
  </si>
  <si>
    <t>Scicluna David</t>
  </si>
  <si>
    <t>Mag. Antonio Giovanni Vella</t>
  </si>
  <si>
    <t>Magistrat Dr. Antonio Giovanni Vella LL.D.</t>
  </si>
  <si>
    <t>Vella</t>
  </si>
  <si>
    <t>Imh. Scicluna David</t>
  </si>
  <si>
    <t>Scerri Herrera C</t>
  </si>
  <si>
    <t>Minorenni</t>
  </si>
  <si>
    <t>Sahha u Sigurta</t>
  </si>
  <si>
    <t>Qorti tal-Familja</t>
  </si>
  <si>
    <t>DIN IL-FORMOLA GHANDHA TASAL GHANDI FL-EWWEL GIMGHA TA' XOGHOL TA' KULL XAHAR.</t>
  </si>
  <si>
    <t>Quintano</t>
  </si>
  <si>
    <t>G.Caruana Demajo</t>
  </si>
  <si>
    <t>Magistrat Dr. Audrey Demicoli</t>
  </si>
  <si>
    <t>Magistrat Dr. Doreen Clarke LL.D.</t>
  </si>
  <si>
    <t>Magistrat Dr. Edwina Grima LL.D.</t>
  </si>
  <si>
    <t>Mag. Audrey Demicoli</t>
  </si>
  <si>
    <t>Mag. Doreen Clarke</t>
  </si>
  <si>
    <t>Mag. Edwina Grima</t>
  </si>
  <si>
    <t>Demicoli S.</t>
  </si>
  <si>
    <t>Demicoli A.</t>
  </si>
  <si>
    <t>Clarke</t>
  </si>
  <si>
    <t>Grima</t>
  </si>
  <si>
    <t>Magistrat Dr. Anthony Ellul LL.D.</t>
  </si>
  <si>
    <t>Mag. Anthony Ellul</t>
  </si>
  <si>
    <t>Ellul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</si>
  <si>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</si>
  <si>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</si>
  <si>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</si>
  <si>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*</t>
  </si>
  <si>
    <t>* Ammont ta' 217 inkjesti kienu tal-ex Magistrat Dr Joseph Cassar LLD</t>
  </si>
  <si>
    <t>AWISSU, 2008</t>
  </si>
  <si>
    <t>Sciberras Phllip (G)</t>
  </si>
  <si>
    <t>Mr. Daniel Sacco</t>
  </si>
  <si>
    <t>Ms. Nadia Fiott</t>
  </si>
  <si>
    <t>Ms. Marica Mifsud</t>
  </si>
  <si>
    <t>Ms. Elizabeth Quintano</t>
  </si>
  <si>
    <t>Ms. Carmen Aquilina</t>
  </si>
  <si>
    <t>Ms Marika Sammut</t>
  </si>
  <si>
    <t>Ms. Sue Fenech</t>
  </si>
  <si>
    <t>Ms. Stephania Testa</t>
  </si>
  <si>
    <t>Mr. Robert Bugeja</t>
  </si>
  <si>
    <t>Mr. John Muscat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</si>
</sst>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%"/>
    <numFmt numFmtId="173" formatCode="##0.00%"/>
    <numFmt numFmtId="174" formatCode="##0.0%"/>
    <numFmt numFmtId="175" formatCode="#,###"/>
  </numFmts>
  <fonts count="52">
    <font>
      <sz val="10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74" fontId="7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4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75" fontId="0" fillId="0" borderId="0" xfId="0" applyNumberFormat="1" applyBorder="1" applyAlignment="1" applyProtection="1">
      <alignment/>
      <protection/>
    </xf>
    <xf numFmtId="175" fontId="0" fillId="0" borderId="28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34" borderId="29" xfId="0" applyFont="1" applyFill="1" applyBorder="1" applyAlignment="1">
      <alignment horizontal="center"/>
    </xf>
    <xf numFmtId="0" fontId="15" fillId="34" borderId="12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5" fillId="34" borderId="30" xfId="0" applyFont="1" applyFill="1" applyBorder="1" applyAlignment="1">
      <alignment horizontal="center"/>
    </xf>
    <xf numFmtId="0" fontId="15" fillId="34" borderId="31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5" fillId="34" borderId="32" xfId="0" applyFont="1" applyFill="1" applyBorder="1" applyAlignment="1">
      <alignment horizontal="center"/>
    </xf>
    <xf numFmtId="0" fontId="15" fillId="34" borderId="33" xfId="0" applyFont="1" applyFill="1" applyBorder="1" applyAlignment="1">
      <alignment horizontal="center"/>
    </xf>
    <xf numFmtId="0" fontId="15" fillId="35" borderId="29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center"/>
    </xf>
    <xf numFmtId="0" fontId="15" fillId="35" borderId="11" xfId="0" applyFont="1" applyFill="1" applyBorder="1" applyAlignment="1">
      <alignment horizontal="center"/>
    </xf>
    <xf numFmtId="0" fontId="15" fillId="35" borderId="34" xfId="0" applyFont="1" applyFill="1" applyBorder="1" applyAlignment="1">
      <alignment horizontal="center"/>
    </xf>
    <xf numFmtId="0" fontId="15" fillId="35" borderId="35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15" fillId="35" borderId="1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1" fillId="34" borderId="37" xfId="0" applyFont="1" applyFill="1" applyBorder="1" applyAlignment="1">
      <alignment horizontal="right"/>
    </xf>
    <xf numFmtId="0" fontId="1" fillId="34" borderId="38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0" fillId="36" borderId="38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0" fillId="36" borderId="36" xfId="0" applyFill="1" applyBorder="1" applyAlignment="1">
      <alignment horizontal="center" vertical="center" textRotation="90"/>
    </xf>
    <xf numFmtId="0" fontId="0" fillId="36" borderId="37" xfId="0" applyFill="1" applyBorder="1" applyAlignment="1">
      <alignment horizontal="center" vertical="center" textRotation="90"/>
    </xf>
    <xf numFmtId="0" fontId="1" fillId="36" borderId="38" xfId="0" applyFont="1" applyFill="1" applyBorder="1" applyAlignment="1">
      <alignment horizontal="center" vertical="center" textRotation="90"/>
    </xf>
    <xf numFmtId="0" fontId="1" fillId="34" borderId="37" xfId="0" applyFont="1" applyFill="1" applyBorder="1" applyAlignment="1">
      <alignment horizontal="center" vertical="center" textRotation="90"/>
    </xf>
    <xf numFmtId="0" fontId="0" fillId="34" borderId="37" xfId="0" applyFill="1" applyBorder="1" applyAlignment="1">
      <alignment horizontal="center" vertical="center" textRotation="90"/>
    </xf>
    <xf numFmtId="0" fontId="0" fillId="34" borderId="41" xfId="0" applyFill="1" applyBorder="1" applyAlignment="1">
      <alignment horizontal="center" vertical="center" textRotation="90"/>
    </xf>
    <xf numFmtId="0" fontId="0" fillId="36" borderId="29" xfId="0" applyFill="1" applyBorder="1" applyAlignment="1">
      <alignment/>
    </xf>
    <xf numFmtId="0" fontId="7" fillId="35" borderId="12" xfId="0" applyFont="1" applyFill="1" applyBorder="1" applyAlignment="1">
      <alignment horizontal="center"/>
    </xf>
    <xf numFmtId="0" fontId="10" fillId="36" borderId="29" xfId="0" applyFont="1" applyFill="1" applyBorder="1" applyAlignment="1">
      <alignment horizontal="center"/>
    </xf>
    <xf numFmtId="174" fontId="7" fillId="34" borderId="12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0" fontId="0" fillId="36" borderId="35" xfId="0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10" fillId="36" borderId="35" xfId="0" applyFont="1" applyFill="1" applyBorder="1" applyAlignment="1">
      <alignment horizontal="center"/>
    </xf>
    <xf numFmtId="174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0" fillId="36" borderId="31" xfId="0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10" fillId="36" borderId="31" xfId="0" applyFont="1" applyFill="1" applyBorder="1" applyAlignment="1">
      <alignment horizontal="center"/>
    </xf>
    <xf numFmtId="174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74" fontId="7" fillId="34" borderId="44" xfId="0" applyNumberFormat="1" applyFont="1" applyFill="1" applyBorder="1" applyAlignment="1">
      <alignment horizontal="center"/>
    </xf>
    <xf numFmtId="174" fontId="7" fillId="34" borderId="37" xfId="0" applyNumberFormat="1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174" fontId="7" fillId="34" borderId="41" xfId="0" applyNumberFormat="1" applyFont="1" applyFill="1" applyBorder="1" applyAlignment="1">
      <alignment horizontal="center"/>
    </xf>
    <xf numFmtId="0" fontId="1" fillId="36" borderId="45" xfId="0" applyFont="1" applyFill="1" applyBorder="1" applyAlignment="1">
      <alignment/>
    </xf>
    <xf numFmtId="0" fontId="10" fillId="36" borderId="46" xfId="0" applyFont="1" applyFill="1" applyBorder="1" applyAlignment="1">
      <alignment horizontal="center"/>
    </xf>
    <xf numFmtId="0" fontId="10" fillId="36" borderId="47" xfId="0" applyFont="1" applyFill="1" applyBorder="1" applyAlignment="1">
      <alignment horizontal="center"/>
    </xf>
    <xf numFmtId="174" fontId="8" fillId="36" borderId="32" xfId="0" applyNumberFormat="1" applyFont="1" applyFill="1" applyBorder="1" applyAlignment="1">
      <alignment horizontal="center"/>
    </xf>
    <xf numFmtId="174" fontId="8" fillId="36" borderId="10" xfId="0" applyNumberFormat="1" applyFont="1" applyFill="1" applyBorder="1" applyAlignment="1">
      <alignment horizontal="center"/>
    </xf>
    <xf numFmtId="174" fontId="8" fillId="36" borderId="44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0" fillId="36" borderId="48" xfId="0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7" fillId="36" borderId="35" xfId="0" applyFont="1" applyFill="1" applyBorder="1" applyAlignment="1">
      <alignment horizontal="center"/>
    </xf>
    <xf numFmtId="0" fontId="7" fillId="36" borderId="3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7" fillId="35" borderId="43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44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1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-Ju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Demicoli A."/>
      <sheetName val="Mallia M."/>
      <sheetName val="Meli S."/>
      <sheetName val="Micallef Trigona A."/>
      <sheetName val="Mizzi A."/>
      <sheetName val="Clarke D."/>
      <sheetName val="Padovani Grima J."/>
      <sheetName val="Grima E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llul A. (Ghawdex)"/>
      <sheetName val="Grima E. (Ghawdex)"/>
      <sheetName val="Apap Bologna J. (Ghawdex)"/>
      <sheetName val="Scerri Herrera C (Ghawdex)"/>
      <sheetName val="Mallia M. (Ghawdex)"/>
    </sheetNames>
    <sheetDataSet>
      <sheetData sheetId="7">
        <row r="23">
          <cell r="Q23">
            <v>53</v>
          </cell>
        </row>
        <row r="24">
          <cell r="Q24">
            <v>1</v>
          </cell>
        </row>
        <row r="25">
          <cell r="Q25">
            <v>379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7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6</v>
          </cell>
        </row>
        <row r="35">
          <cell r="Q35">
            <v>8</v>
          </cell>
        </row>
        <row r="36">
          <cell r="Q36">
            <v>637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8">
        <row r="23">
          <cell r="Q23">
            <v>0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9">
        <row r="23">
          <cell r="Q23">
            <v>1019</v>
          </cell>
        </row>
        <row r="25">
          <cell r="Q25">
            <v>62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2</v>
          </cell>
        </row>
        <row r="33">
          <cell r="Q33">
            <v>171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2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0">
        <row r="23">
          <cell r="Q23">
            <v>0</v>
          </cell>
        </row>
        <row r="24">
          <cell r="Q24">
            <v>225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18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338</v>
          </cell>
        </row>
        <row r="35">
          <cell r="Q35">
            <v>0</v>
          </cell>
        </row>
        <row r="36">
          <cell r="Q36">
            <v>410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1">
        <row r="23">
          <cell r="Q23">
            <v>2</v>
          </cell>
        </row>
        <row r="24">
          <cell r="Q24">
            <v>109</v>
          </cell>
        </row>
        <row r="25">
          <cell r="Q25">
            <v>161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10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188</v>
          </cell>
        </row>
        <row r="35">
          <cell r="Q35">
            <v>65</v>
          </cell>
        </row>
        <row r="36">
          <cell r="Q36">
            <v>1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2">
        <row r="23">
          <cell r="Q23">
            <v>146</v>
          </cell>
        </row>
        <row r="24">
          <cell r="Q24">
            <v>433</v>
          </cell>
        </row>
        <row r="25">
          <cell r="Q25">
            <v>186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77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27</v>
          </cell>
        </row>
        <row r="35">
          <cell r="Q35">
            <v>40</v>
          </cell>
        </row>
        <row r="36">
          <cell r="Q36">
            <v>259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3">
        <row r="23">
          <cell r="Q23">
            <v>0</v>
          </cell>
        </row>
        <row r="24">
          <cell r="Q24">
            <v>314</v>
          </cell>
        </row>
        <row r="25">
          <cell r="Q25">
            <v>57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70</v>
          </cell>
        </row>
        <row r="31">
          <cell r="Q31">
            <v>29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241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4">
        <row r="23">
          <cell r="Q23">
            <v>36</v>
          </cell>
        </row>
        <row r="24">
          <cell r="Q24">
            <v>44</v>
          </cell>
        </row>
        <row r="25">
          <cell r="Q25">
            <v>248</v>
          </cell>
        </row>
        <row r="26">
          <cell r="Q26">
            <v>55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47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5">
        <row r="23">
          <cell r="Q23">
            <v>8</v>
          </cell>
        </row>
        <row r="24">
          <cell r="Q24">
            <v>1</v>
          </cell>
        </row>
        <row r="25">
          <cell r="Q25">
            <v>69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24</v>
          </cell>
        </row>
        <row r="36">
          <cell r="Q36">
            <v>46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6">
        <row r="23">
          <cell r="Q23">
            <v>0</v>
          </cell>
        </row>
        <row r="24">
          <cell r="Q24">
            <v>397</v>
          </cell>
        </row>
        <row r="25">
          <cell r="Q25">
            <v>158</v>
          </cell>
        </row>
        <row r="26">
          <cell r="Q26">
            <v>82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18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4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207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7">
        <row r="23">
          <cell r="Q23">
            <v>0</v>
          </cell>
        </row>
        <row r="24">
          <cell r="Q24">
            <v>192</v>
          </cell>
        </row>
        <row r="25">
          <cell r="Q25">
            <v>44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302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8">
        <row r="23">
          <cell r="Q23">
            <v>13</v>
          </cell>
        </row>
        <row r="24">
          <cell r="Q24">
            <v>55</v>
          </cell>
        </row>
        <row r="25">
          <cell r="Q25">
            <v>29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1320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37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9">
        <row r="23">
          <cell r="Q23">
            <v>0</v>
          </cell>
        </row>
        <row r="24">
          <cell r="Q24">
            <v>356</v>
          </cell>
        </row>
        <row r="25">
          <cell r="Q25">
            <v>64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249</v>
          </cell>
        </row>
        <row r="30">
          <cell r="Q30">
            <v>40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89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0">
        <row r="23">
          <cell r="Q23">
            <v>11</v>
          </cell>
        </row>
        <row r="24">
          <cell r="Q24">
            <v>124</v>
          </cell>
        </row>
        <row r="25">
          <cell r="Q25">
            <v>48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1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1">
        <row r="23">
          <cell r="Q23">
            <v>0</v>
          </cell>
        </row>
        <row r="24">
          <cell r="Q24">
            <v>24</v>
          </cell>
        </row>
        <row r="25">
          <cell r="Q25">
            <v>49</v>
          </cell>
        </row>
        <row r="26">
          <cell r="Q26">
            <v>0</v>
          </cell>
        </row>
        <row r="27">
          <cell r="Q27">
            <v>76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1</v>
          </cell>
        </row>
        <row r="35">
          <cell r="Q35">
            <v>136</v>
          </cell>
        </row>
        <row r="36">
          <cell r="Q36">
            <v>163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2">
        <row r="23">
          <cell r="Q23">
            <v>0</v>
          </cell>
        </row>
        <row r="24">
          <cell r="Q24">
            <v>75</v>
          </cell>
        </row>
        <row r="25">
          <cell r="Q25">
            <v>83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2</v>
          </cell>
        </row>
        <row r="32">
          <cell r="Q32">
            <v>38</v>
          </cell>
        </row>
        <row r="33">
          <cell r="Q33">
            <v>0</v>
          </cell>
        </row>
        <row r="34">
          <cell r="Q34">
            <v>19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3</v>
          </cell>
        </row>
        <row r="38">
          <cell r="Q38">
            <v>63</v>
          </cell>
        </row>
        <row r="39">
          <cell r="Q39">
            <v>12</v>
          </cell>
        </row>
      </sheetData>
      <sheetData sheetId="23">
        <row r="25">
          <cell r="Q25">
            <v>0</v>
          </cell>
        </row>
        <row r="27">
          <cell r="Q27">
            <v>61</v>
          </cell>
        </row>
        <row r="29">
          <cell r="Q29">
            <v>0</v>
          </cell>
        </row>
        <row r="31">
          <cell r="Q31">
            <v>2</v>
          </cell>
        </row>
        <row r="33">
          <cell r="Q33">
            <v>0</v>
          </cell>
        </row>
        <row r="35">
          <cell r="Q35">
            <v>0</v>
          </cell>
        </row>
        <row r="37">
          <cell r="Q37">
            <v>0</v>
          </cell>
        </row>
      </sheetData>
      <sheetData sheetId="24">
        <row r="25">
          <cell r="Q25">
            <v>24</v>
          </cell>
        </row>
      </sheetData>
      <sheetData sheetId="25">
        <row r="25">
          <cell r="Q25">
            <v>14</v>
          </cell>
        </row>
        <row r="27">
          <cell r="Q27">
            <v>9</v>
          </cell>
        </row>
        <row r="29">
          <cell r="Q29">
            <v>66</v>
          </cell>
        </row>
        <row r="31">
          <cell r="Q31">
            <v>0</v>
          </cell>
        </row>
        <row r="33">
          <cell r="Q33">
            <v>139</v>
          </cell>
        </row>
        <row r="35">
          <cell r="Q35">
            <v>10</v>
          </cell>
        </row>
        <row r="37">
          <cell r="Q37">
            <v>1</v>
          </cell>
        </row>
      </sheetData>
      <sheetData sheetId="26">
        <row r="23">
          <cell r="Q23">
            <v>0</v>
          </cell>
        </row>
        <row r="24">
          <cell r="Q24">
            <v>10</v>
          </cell>
        </row>
        <row r="25">
          <cell r="Q25">
            <v>122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7">
        <row r="23">
          <cell r="Q23">
            <v>21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1</v>
          </cell>
        </row>
        <row r="30">
          <cell r="Q30">
            <v>0</v>
          </cell>
        </row>
        <row r="31">
          <cell r="Q31">
            <v>2</v>
          </cell>
        </row>
        <row r="32">
          <cell r="Q32">
            <v>6</v>
          </cell>
        </row>
        <row r="33">
          <cell r="Q33">
            <v>9</v>
          </cell>
        </row>
        <row r="34">
          <cell r="Q34">
            <v>0</v>
          </cell>
        </row>
        <row r="35">
          <cell r="Q35">
            <v>17</v>
          </cell>
        </row>
        <row r="36">
          <cell r="Q36">
            <v>29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8">
        <row r="23">
          <cell r="Q23">
            <v>0</v>
          </cell>
        </row>
        <row r="24">
          <cell r="Q24">
            <v>5</v>
          </cell>
        </row>
        <row r="25">
          <cell r="Q25">
            <v>41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243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9">
        <row r="23">
          <cell r="Q23">
            <v>0</v>
          </cell>
        </row>
        <row r="24">
          <cell r="Q24">
            <v>0</v>
          </cell>
        </row>
        <row r="25">
          <cell r="Q25">
            <v>30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23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1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0">
        <row r="23">
          <cell r="Q23">
            <v>58</v>
          </cell>
        </row>
        <row r="24">
          <cell r="Q24">
            <v>42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31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3</v>
          </cell>
        </row>
        <row r="32">
          <cell r="Q32">
            <v>25</v>
          </cell>
        </row>
        <row r="33">
          <cell r="Q33">
            <v>0</v>
          </cell>
        </row>
        <row r="34">
          <cell r="Q34">
            <v>45</v>
          </cell>
        </row>
        <row r="35">
          <cell r="Q35">
            <v>0</v>
          </cell>
        </row>
        <row r="36">
          <cell r="Q36">
            <v>343</v>
          </cell>
        </row>
        <row r="37">
          <cell r="Q37">
            <v>2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1">
        <row r="23">
          <cell r="Q23">
            <v>0</v>
          </cell>
        </row>
        <row r="24">
          <cell r="Q24">
            <v>0</v>
          </cell>
        </row>
        <row r="25">
          <cell r="Q25">
            <v>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2">
        <row r="23">
          <cell r="Q23">
            <v>30</v>
          </cell>
        </row>
        <row r="24">
          <cell r="Q24">
            <v>6</v>
          </cell>
        </row>
        <row r="25">
          <cell r="Q25">
            <v>0</v>
          </cell>
        </row>
        <row r="26">
          <cell r="Q26">
            <v>2</v>
          </cell>
        </row>
        <row r="27">
          <cell r="Q27">
            <v>0</v>
          </cell>
        </row>
        <row r="28">
          <cell r="Q28">
            <v>11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8</v>
          </cell>
        </row>
        <row r="35">
          <cell r="Q35">
            <v>1</v>
          </cell>
        </row>
        <row r="36">
          <cell r="Q36">
            <v>42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3">
        <row r="23">
          <cell r="Q23">
            <v>0</v>
          </cell>
        </row>
        <row r="24">
          <cell r="Q24">
            <v>0</v>
          </cell>
        </row>
        <row r="25">
          <cell r="Q25">
            <v>80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4"/>
  <sheetViews>
    <sheetView showGridLines="0" zoomScaleSheetLayoutView="100" zoomScalePageLayoutView="0" workbookViewId="0" topLeftCell="A7">
      <selection activeCell="G26" sqref="G26"/>
    </sheetView>
  </sheetViews>
  <sheetFormatPr defaultColWidth="9.140625" defaultRowHeight="12.75"/>
  <cols>
    <col min="2" max="2" width="3.7109375" style="0" customWidth="1"/>
    <col min="6" max="6" width="6.28125" style="0" customWidth="1"/>
    <col min="7" max="14" width="7.421875" style="0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ht="20.25">
      <c r="H3" s="3" t="s">
        <v>84</v>
      </c>
    </row>
    <row r="5" ht="15">
      <c r="H5" s="4" t="s">
        <v>85</v>
      </c>
    </row>
    <row r="6" spans="7:9" ht="15">
      <c r="G6" s="50" t="s">
        <v>86</v>
      </c>
      <c r="H6" s="6" t="s">
        <v>154</v>
      </c>
      <c r="I6" s="1"/>
    </row>
    <row r="7" spans="2:1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7" t="s">
        <v>0</v>
      </c>
    </row>
    <row r="8" ht="13.5" thickBot="1"/>
    <row r="9" spans="2:14" ht="12.75">
      <c r="B9" s="133"/>
      <c r="C9" s="133"/>
      <c r="D9" s="133"/>
      <c r="E9" s="133"/>
      <c r="F9" s="46"/>
      <c r="G9" s="51" t="s">
        <v>1</v>
      </c>
      <c r="H9" s="52"/>
      <c r="I9" s="52"/>
      <c r="J9" s="52"/>
      <c r="K9" s="52"/>
      <c r="L9" s="53" t="s">
        <v>5</v>
      </c>
      <c r="M9" s="52"/>
      <c r="N9" s="54" t="s">
        <v>20</v>
      </c>
    </row>
    <row r="10" spans="2:14" ht="12.75">
      <c r="B10" s="133"/>
      <c r="C10" s="133"/>
      <c r="D10" s="133"/>
      <c r="E10" s="133"/>
      <c r="F10" s="46"/>
      <c r="G10" s="55"/>
      <c r="H10" s="56" t="s">
        <v>2</v>
      </c>
      <c r="I10" s="56" t="s">
        <v>3</v>
      </c>
      <c r="J10" s="56" t="s">
        <v>82</v>
      </c>
      <c r="K10" s="56" t="s">
        <v>83</v>
      </c>
      <c r="L10" s="57"/>
      <c r="M10" s="56" t="s">
        <v>15</v>
      </c>
      <c r="N10" s="58"/>
    </row>
    <row r="11" spans="2:14" ht="12.75">
      <c r="B11" s="133" t="s">
        <v>87</v>
      </c>
      <c r="C11" s="133"/>
      <c r="D11" s="133"/>
      <c r="E11" s="133"/>
      <c r="F11" s="46"/>
      <c r="G11" s="59"/>
      <c r="H11" s="60"/>
      <c r="I11" s="60"/>
      <c r="J11" s="60"/>
      <c r="K11" s="60"/>
      <c r="L11" s="61"/>
      <c r="M11" s="60"/>
      <c r="N11" s="62"/>
    </row>
    <row r="12" spans="2:14" ht="12.75">
      <c r="B12" s="133"/>
      <c r="C12" s="133"/>
      <c r="D12" s="133"/>
      <c r="E12" s="133"/>
      <c r="F12" s="46"/>
      <c r="G12" s="63"/>
      <c r="H12" s="64"/>
      <c r="I12" s="64"/>
      <c r="J12" s="64"/>
      <c r="K12" s="64"/>
      <c r="L12" s="65"/>
      <c r="M12" s="64"/>
      <c r="N12" s="62"/>
    </row>
    <row r="13" spans="2:14" ht="12" customHeight="1">
      <c r="B13" s="46"/>
      <c r="C13" s="46"/>
      <c r="D13" s="46"/>
      <c r="E13" s="46"/>
      <c r="F13" s="46"/>
      <c r="G13" s="66">
        <f>'Kriminal (Appelli Superjuri)'!G45</f>
        <v>24</v>
      </c>
      <c r="H13" s="67">
        <f>'Kriminal (Appelli Superjuri)'!I45</f>
        <v>0</v>
      </c>
      <c r="I13" s="67">
        <f>'Kriminal (Appelli Superjuri)'!K45</f>
        <v>0</v>
      </c>
      <c r="J13" s="67">
        <f>'Kriminal (Appelli Superjuri)'!M45</f>
        <v>0</v>
      </c>
      <c r="K13" s="67">
        <f>'Kriminal (Appelli Superjuri)'!O45</f>
        <v>0</v>
      </c>
      <c r="L13" s="68">
        <f>G13+H13-I13+J13-K13</f>
        <v>24</v>
      </c>
      <c r="M13" s="67">
        <f>'Kriminal (Appelli Superjuri)'!S45</f>
        <v>0</v>
      </c>
      <c r="N13" s="69">
        <f>L13-M13</f>
        <v>24</v>
      </c>
    </row>
    <row r="14" spans="2:14" ht="12.75">
      <c r="B14" s="70"/>
      <c r="C14" s="71"/>
      <c r="D14" s="71"/>
      <c r="E14" s="72" t="s">
        <v>7</v>
      </c>
      <c r="F14" s="72"/>
      <c r="G14" s="73">
        <f aca="true" t="shared" si="0" ref="G14:N14">SUM(G13)</f>
        <v>24</v>
      </c>
      <c r="H14" s="74">
        <f t="shared" si="0"/>
        <v>0</v>
      </c>
      <c r="I14" s="74">
        <f t="shared" si="0"/>
        <v>0</v>
      </c>
      <c r="J14" s="74">
        <f t="shared" si="0"/>
        <v>0</v>
      </c>
      <c r="K14" s="74">
        <f t="shared" si="0"/>
        <v>0</v>
      </c>
      <c r="L14" s="75">
        <f t="shared" si="0"/>
        <v>24</v>
      </c>
      <c r="M14" s="74">
        <f t="shared" si="0"/>
        <v>0</v>
      </c>
      <c r="N14" s="76">
        <f t="shared" si="0"/>
        <v>24</v>
      </c>
    </row>
    <row r="15" spans="2:14" ht="12.75">
      <c r="B15" s="46"/>
      <c r="C15" s="46"/>
      <c r="D15" s="46"/>
      <c r="E15" s="46"/>
      <c r="F15" s="46"/>
      <c r="G15" s="66"/>
      <c r="H15" s="49"/>
      <c r="I15" s="49"/>
      <c r="J15" s="49"/>
      <c r="K15" s="49"/>
      <c r="L15" s="68"/>
      <c r="M15" s="67"/>
      <c r="N15" s="77"/>
    </row>
    <row r="16" spans="2:14" ht="12.75">
      <c r="B16" s="133" t="s">
        <v>88</v>
      </c>
      <c r="C16" s="133"/>
      <c r="D16" s="133"/>
      <c r="E16" s="133"/>
      <c r="F16" s="46"/>
      <c r="G16" s="63"/>
      <c r="H16" s="78"/>
      <c r="I16" s="78"/>
      <c r="J16" s="78"/>
      <c r="K16" s="78"/>
      <c r="L16" s="65"/>
      <c r="M16" s="78"/>
      <c r="N16" s="62"/>
    </row>
    <row r="17" spans="2:14" ht="12.75">
      <c r="B17" s="133"/>
      <c r="C17" s="133"/>
      <c r="D17" s="133"/>
      <c r="E17" s="133"/>
      <c r="F17" s="46"/>
      <c r="G17" s="63"/>
      <c r="H17" s="64"/>
      <c r="I17" s="64"/>
      <c r="J17" s="64"/>
      <c r="K17" s="64"/>
      <c r="L17" s="65"/>
      <c r="M17" s="64"/>
      <c r="N17" s="62"/>
    </row>
    <row r="18" spans="2:14" ht="12" customHeight="1">
      <c r="B18" s="46"/>
      <c r="C18" s="46" t="str">
        <f>IF(NOT(ISBLANK('Kriminal (Appelli Inferjuri)'!D25)),CONCATENATE("Imh. ",'Kriminal (Appelli Inferjuri)'!D25),"")</f>
        <v>Imh. G.Caruana Demajo</v>
      </c>
      <c r="D18" s="46"/>
      <c r="E18" s="46"/>
      <c r="F18" s="46"/>
      <c r="G18" s="66">
        <f>'Kriminal (Appelli Inferjuri)'!G25</f>
        <v>14</v>
      </c>
      <c r="H18" s="67">
        <f>'Kriminal (Appelli Inferjuri)'!I25</f>
        <v>0</v>
      </c>
      <c r="I18" s="67">
        <f>'Kriminal (Appelli Inferjuri)'!K25</f>
        <v>0</v>
      </c>
      <c r="J18" s="67">
        <f>'Kriminal (Appelli Inferjuri)'!M25</f>
        <v>0</v>
      </c>
      <c r="K18" s="67">
        <f>'Kriminal (Appelli Inferjuri)'!O25</f>
        <v>0</v>
      </c>
      <c r="L18" s="68">
        <f aca="true" t="shared" si="1" ref="L18:L29">G18+H18-I18+J18-K18</f>
        <v>14</v>
      </c>
      <c r="M18" s="67">
        <f>'Kriminal (Appelli Inferjuri)'!S25</f>
        <v>0</v>
      </c>
      <c r="N18" s="69">
        <f>L18-M18</f>
        <v>14</v>
      </c>
    </row>
    <row r="19" spans="2:14" ht="12" customHeight="1">
      <c r="B19" s="46"/>
      <c r="C19" s="46" t="str">
        <f>IF(NOT(ISBLANK('Kriminal (Appelli Inferjuri)'!D27)),CONCATENATE("Imh. ",'Kriminal (Appelli Inferjuri)'!D27),"")</f>
        <v>Imh. Degaetano Vincent</v>
      </c>
      <c r="D19" s="46"/>
      <c r="E19" s="46"/>
      <c r="F19" s="46"/>
      <c r="G19" s="66">
        <f>'Kriminal (Appelli Inferjuri)'!G27</f>
        <v>9</v>
      </c>
      <c r="H19" s="67">
        <f>'Kriminal (Appelli Inferjuri)'!I27</f>
        <v>0</v>
      </c>
      <c r="I19" s="67">
        <f>'Kriminal (Appelli Inferjuri)'!K27</f>
        <v>0</v>
      </c>
      <c r="J19" s="67">
        <f>'Kriminal (Appelli Inferjuri)'!M27</f>
        <v>9</v>
      </c>
      <c r="K19" s="67">
        <f>'Kriminal (Appelli Inferjuri)'!O27</f>
        <v>0</v>
      </c>
      <c r="L19" s="68">
        <f t="shared" si="1"/>
        <v>18</v>
      </c>
      <c r="M19" s="67">
        <f>'Kriminal (Appelli Inferjuri)'!S27</f>
        <v>0</v>
      </c>
      <c r="N19" s="69">
        <f aca="true" t="shared" si="2" ref="N19:N29">L19-M19</f>
        <v>18</v>
      </c>
    </row>
    <row r="20" spans="2:14" ht="12" customHeight="1">
      <c r="B20" s="46"/>
      <c r="C20" s="46" t="s">
        <v>116</v>
      </c>
      <c r="D20" s="46"/>
      <c r="E20" s="46"/>
      <c r="F20" s="46"/>
      <c r="G20" s="66">
        <f>'Kriminal (Appelli Inferjuri)'!G29</f>
        <v>66</v>
      </c>
      <c r="H20" s="67">
        <f>'Kriminal (Appelli Inferjuri)'!I29</f>
        <v>7</v>
      </c>
      <c r="I20" s="67">
        <f>'Kriminal (Appelli Inferjuri)'!K29</f>
        <v>0</v>
      </c>
      <c r="J20" s="67">
        <f>'Kriminal (Appelli Inferjuri)'!M29</f>
        <v>0</v>
      </c>
      <c r="K20" s="67">
        <f>'Kriminal (Appelli Inferjuri)'!O29</f>
        <v>0</v>
      </c>
      <c r="L20" s="68">
        <f t="shared" si="1"/>
        <v>73</v>
      </c>
      <c r="M20" s="67">
        <f>'Kriminal (Appelli Inferjuri)'!S29</f>
        <v>0</v>
      </c>
      <c r="N20" s="69">
        <f t="shared" si="2"/>
        <v>73</v>
      </c>
    </row>
    <row r="21" spans="2:14" ht="12" customHeight="1">
      <c r="B21" s="46"/>
      <c r="C21" s="46" t="s">
        <v>117</v>
      </c>
      <c r="D21" s="46"/>
      <c r="E21" s="46"/>
      <c r="F21" s="46"/>
      <c r="G21" s="66">
        <f>'Kriminal (Appelli Inferjuri)'!G31</f>
        <v>0</v>
      </c>
      <c r="H21" s="67">
        <f>'Kriminal (Appelli Inferjuri)'!I31</f>
        <v>0</v>
      </c>
      <c r="I21" s="67">
        <f>'Kriminal (Appelli Inferjuri)'!K31</f>
        <v>0</v>
      </c>
      <c r="J21" s="67">
        <f>'Kriminal (Appelli Inferjuri)'!M31</f>
        <v>0</v>
      </c>
      <c r="K21" s="67">
        <f>'Kriminal (Appelli Inferjuri)'!O31</f>
        <v>0</v>
      </c>
      <c r="L21" s="68">
        <f t="shared" si="1"/>
        <v>0</v>
      </c>
      <c r="M21" s="67">
        <f>'Kriminal (Appelli Inferjuri)'!S31</f>
        <v>0</v>
      </c>
      <c r="N21" s="69">
        <f t="shared" si="2"/>
        <v>0</v>
      </c>
    </row>
    <row r="22" spans="2:14" ht="12" customHeight="1">
      <c r="B22" s="46"/>
      <c r="C22" s="46" t="s">
        <v>128</v>
      </c>
      <c r="D22" s="46"/>
      <c r="E22" s="46"/>
      <c r="F22" s="46"/>
      <c r="G22" s="66">
        <f>'Kriminal (Appelli Inferjuri)'!G33</f>
        <v>139</v>
      </c>
      <c r="H22" s="67">
        <f>'Kriminal (Appelli Inferjuri)'!I33</f>
        <v>5</v>
      </c>
      <c r="I22" s="67">
        <f>'Kriminal (Appelli Inferjuri)'!K33</f>
        <v>1</v>
      </c>
      <c r="J22" s="67">
        <f>'Kriminal (Appelli Inferjuri)'!M33</f>
        <v>1</v>
      </c>
      <c r="K22" s="67">
        <f>'Kriminal (Appelli Inferjuri)'!O33</f>
        <v>0</v>
      </c>
      <c r="L22" s="68">
        <f>G22+H22-I22+J22-K22</f>
        <v>144</v>
      </c>
      <c r="M22" s="67">
        <f>'Kriminal (Appelli Inferjuri)'!S33</f>
        <v>0</v>
      </c>
      <c r="N22" s="69">
        <f>L22-M22</f>
        <v>144</v>
      </c>
    </row>
    <row r="23" spans="2:14" ht="12" customHeight="1">
      <c r="B23" s="46"/>
      <c r="C23" s="46"/>
      <c r="D23" s="46"/>
      <c r="E23" s="46"/>
      <c r="F23" s="46"/>
      <c r="G23" s="66">
        <v>0</v>
      </c>
      <c r="H23" s="67">
        <v>0</v>
      </c>
      <c r="I23" s="67">
        <v>0</v>
      </c>
      <c r="J23" s="67">
        <v>0</v>
      </c>
      <c r="K23" s="67">
        <v>0</v>
      </c>
      <c r="L23" s="68">
        <v>0</v>
      </c>
      <c r="M23" s="67">
        <v>0</v>
      </c>
      <c r="N23" s="69">
        <v>0</v>
      </c>
    </row>
    <row r="24" spans="2:14" ht="12.75">
      <c r="B24" s="46"/>
      <c r="C24" s="46"/>
      <c r="D24" s="46"/>
      <c r="E24" s="46"/>
      <c r="F24" s="79" t="s">
        <v>89</v>
      </c>
      <c r="G24" s="80">
        <f aca="true" t="shared" si="3" ref="G24:N24">SUM(G18:G23)</f>
        <v>228</v>
      </c>
      <c r="H24" s="81">
        <f t="shared" si="3"/>
        <v>12</v>
      </c>
      <c r="I24" s="81">
        <f t="shared" si="3"/>
        <v>1</v>
      </c>
      <c r="J24" s="81">
        <f t="shared" si="3"/>
        <v>10</v>
      </c>
      <c r="K24" s="81">
        <f t="shared" si="3"/>
        <v>0</v>
      </c>
      <c r="L24" s="82">
        <f t="shared" si="3"/>
        <v>249</v>
      </c>
      <c r="M24" s="81">
        <f t="shared" si="3"/>
        <v>0</v>
      </c>
      <c r="N24" s="83">
        <f t="shared" si="3"/>
        <v>249</v>
      </c>
    </row>
    <row r="25" spans="2:14" ht="12" customHeight="1">
      <c r="B25" s="46"/>
      <c r="C25" s="46" t="str">
        <f>IF(NOT(ISBLANK('Kriminal (Appelli Inferjuri)'!D35)),CONCATENATE("Imh. ",'Kriminal (Appelli Inferjuri)'!D35),"")</f>
        <v>Imh. Degaetano Vincent (G)</v>
      </c>
      <c r="D25" s="46"/>
      <c r="E25" s="46"/>
      <c r="F25" s="46"/>
      <c r="G25" s="66">
        <f>'Kriminal (Appelli Inferjuri)'!G35</f>
        <v>10</v>
      </c>
      <c r="H25" s="67">
        <f>'Kriminal (Appelli Inferjuri)'!I35</f>
        <v>3</v>
      </c>
      <c r="I25" s="67">
        <f>'Kriminal (Appelli Inferjuri)'!K35</f>
        <v>10</v>
      </c>
      <c r="J25" s="67">
        <f>'Kriminal (Appelli Inferjuri)'!M35</f>
        <v>0</v>
      </c>
      <c r="K25" s="67">
        <f>'Kriminal (Appelli Inferjuri)'!O35</f>
        <v>0</v>
      </c>
      <c r="L25" s="68">
        <f t="shared" si="1"/>
        <v>3</v>
      </c>
      <c r="M25" s="67">
        <f>'Kriminal (Appelli Inferjuri)'!S35</f>
        <v>0</v>
      </c>
      <c r="N25" s="69">
        <f t="shared" si="2"/>
        <v>3</v>
      </c>
    </row>
    <row r="26" spans="2:14" ht="12" customHeight="1">
      <c r="B26" s="46"/>
      <c r="C26" s="46" t="str">
        <f>IF(NOT(ISBLANK('Kriminal (Appelli Inferjuri)'!D37)),CONCATENATE("Imh. ",'Kriminal (Appelli Inferjuri)'!D37),"")</f>
        <v>Imh. Sciberras Phllip (G)</v>
      </c>
      <c r="D26" s="46"/>
      <c r="E26" s="46"/>
      <c r="F26" s="46"/>
      <c r="G26" s="66">
        <f>'Kriminal (Appelli Inferjuri)'!G37</f>
        <v>1</v>
      </c>
      <c r="H26" s="67">
        <f>'Kriminal (Appelli Inferjuri)'!I37</f>
        <v>0</v>
      </c>
      <c r="I26" s="67">
        <f>'Kriminal (Appelli Inferjuri)'!K37</f>
        <v>0</v>
      </c>
      <c r="J26" s="67">
        <f>'Kriminal (Appelli Inferjuri)'!M37</f>
        <v>0</v>
      </c>
      <c r="K26" s="67">
        <f>'Kriminal (Appelli Inferjuri)'!O37</f>
        <v>0</v>
      </c>
      <c r="L26" s="68">
        <f t="shared" si="1"/>
        <v>1</v>
      </c>
      <c r="M26" s="67">
        <f>'Kriminal (Appelli Inferjuri)'!S37</f>
        <v>0</v>
      </c>
      <c r="N26" s="69">
        <f t="shared" si="2"/>
        <v>1</v>
      </c>
    </row>
    <row r="27" spans="2:14" ht="12" customHeight="1">
      <c r="B27" s="46"/>
      <c r="C27" s="46"/>
      <c r="D27" s="46"/>
      <c r="E27" s="46"/>
      <c r="F27" s="46"/>
      <c r="G27" s="66">
        <f>'Kriminal (Appelli Inferjuri)'!G39</f>
        <v>0</v>
      </c>
      <c r="H27" s="67">
        <f>'Kriminal (Appelli Inferjuri)'!I39</f>
        <v>0</v>
      </c>
      <c r="I27" s="67">
        <f>'Kriminal (Appelli Inferjuri)'!K39</f>
        <v>0</v>
      </c>
      <c r="J27" s="67">
        <f>'Kriminal (Appelli Inferjuri)'!M39</f>
        <v>0</v>
      </c>
      <c r="K27" s="67">
        <f>'Kriminal (Appelli Inferjuri)'!O39</f>
        <v>0</v>
      </c>
      <c r="L27" s="68">
        <f t="shared" si="1"/>
        <v>0</v>
      </c>
      <c r="M27" s="67">
        <f>'Kriminal (Appelli Inferjuri)'!S39</f>
        <v>0</v>
      </c>
      <c r="N27" s="69">
        <f t="shared" si="2"/>
        <v>0</v>
      </c>
    </row>
    <row r="28" spans="2:14" ht="12" customHeight="1">
      <c r="B28" s="46"/>
      <c r="C28" s="46">
        <f>IF(NOT(ISBLANK('Kriminal (Appelli Inferjuri)'!D41)),CONCATENATE("Imh. ",'Kriminal (Appelli Inferjuri)'!D41),"")</f>
      </c>
      <c r="D28" s="46"/>
      <c r="E28" s="46"/>
      <c r="F28" s="46"/>
      <c r="G28" s="66">
        <f>'Kriminal (Appelli Inferjuri)'!G41</f>
        <v>0</v>
      </c>
      <c r="H28" s="67">
        <f>'Kriminal (Appelli Inferjuri)'!I41</f>
        <v>0</v>
      </c>
      <c r="I28" s="67">
        <f>'Kriminal (Appelli Inferjuri)'!K41</f>
        <v>0</v>
      </c>
      <c r="J28" s="67">
        <f>'Kriminal (Appelli Inferjuri)'!M41</f>
        <v>0</v>
      </c>
      <c r="K28" s="67">
        <f>'Kriminal (Appelli Inferjuri)'!O41</f>
        <v>0</v>
      </c>
      <c r="L28" s="68">
        <f t="shared" si="1"/>
        <v>0</v>
      </c>
      <c r="M28" s="67">
        <f>'Kriminal (Appelli Inferjuri)'!S41</f>
        <v>0</v>
      </c>
      <c r="N28" s="69">
        <f t="shared" si="2"/>
        <v>0</v>
      </c>
    </row>
    <row r="29" spans="2:14" ht="12" customHeight="1">
      <c r="B29" s="46"/>
      <c r="C29" s="46">
        <f>IF(NOT(ISBLANK('Kriminal (Appelli Inferjuri)'!D43)),CONCATENATE("Imh. ",'Kriminal (Appelli Inferjuri)'!D43),"")</f>
      </c>
      <c r="D29" s="46"/>
      <c r="E29" s="46"/>
      <c r="F29" s="46"/>
      <c r="G29" s="66">
        <f>'Kriminal (Appelli Inferjuri)'!G43</f>
        <v>0</v>
      </c>
      <c r="H29" s="67">
        <f>'Kriminal (Appelli Inferjuri)'!I43</f>
        <v>0</v>
      </c>
      <c r="I29" s="67">
        <f>'Kriminal (Appelli Inferjuri)'!K43</f>
        <v>0</v>
      </c>
      <c r="J29" s="67">
        <f>'Kriminal (Appelli Inferjuri)'!M43</f>
        <v>0</v>
      </c>
      <c r="K29" s="67">
        <f>'Kriminal (Appelli Inferjuri)'!O43</f>
        <v>0</v>
      </c>
      <c r="L29" s="68">
        <f t="shared" si="1"/>
        <v>0</v>
      </c>
      <c r="M29" s="67">
        <f>'Kriminal (Appelli Inferjuri)'!S43</f>
        <v>0</v>
      </c>
      <c r="N29" s="69">
        <f t="shared" si="2"/>
        <v>0</v>
      </c>
    </row>
    <row r="30" spans="2:14" ht="12.75">
      <c r="B30" s="47"/>
      <c r="C30" s="46"/>
      <c r="D30" s="46"/>
      <c r="E30" s="46"/>
      <c r="F30" s="79" t="s">
        <v>90</v>
      </c>
      <c r="G30" s="80">
        <f aca="true" t="shared" si="4" ref="G30:N30">SUM(G25:G29)</f>
        <v>11</v>
      </c>
      <c r="H30" s="81">
        <f t="shared" si="4"/>
        <v>3</v>
      </c>
      <c r="I30" s="81">
        <f t="shared" si="4"/>
        <v>10</v>
      </c>
      <c r="J30" s="81">
        <f t="shared" si="4"/>
        <v>0</v>
      </c>
      <c r="K30" s="81">
        <f t="shared" si="4"/>
        <v>0</v>
      </c>
      <c r="L30" s="82">
        <f t="shared" si="4"/>
        <v>4</v>
      </c>
      <c r="M30" s="81">
        <f t="shared" si="4"/>
        <v>0</v>
      </c>
      <c r="N30" s="83">
        <f t="shared" si="4"/>
        <v>4</v>
      </c>
    </row>
    <row r="31" spans="2:14" ht="12.75">
      <c r="B31" s="70"/>
      <c r="C31" s="71"/>
      <c r="D31" s="71"/>
      <c r="E31" s="72" t="s">
        <v>7</v>
      </c>
      <c r="F31" s="72"/>
      <c r="G31" s="73">
        <f>G24+G30</f>
        <v>239</v>
      </c>
      <c r="H31" s="74">
        <f aca="true" t="shared" si="5" ref="H31:N31">H24+H30</f>
        <v>15</v>
      </c>
      <c r="I31" s="74">
        <f t="shared" si="5"/>
        <v>11</v>
      </c>
      <c r="J31" s="74">
        <f t="shared" si="5"/>
        <v>10</v>
      </c>
      <c r="K31" s="74">
        <f t="shared" si="5"/>
        <v>0</v>
      </c>
      <c r="L31" s="75">
        <f t="shared" si="5"/>
        <v>253</v>
      </c>
      <c r="M31" s="74">
        <f t="shared" si="5"/>
        <v>0</v>
      </c>
      <c r="N31" s="76">
        <f t="shared" si="5"/>
        <v>253</v>
      </c>
    </row>
    <row r="32" spans="2:14" ht="12.75">
      <c r="B32" s="46"/>
      <c r="C32" s="46"/>
      <c r="D32" s="46"/>
      <c r="E32" s="46"/>
      <c r="F32" s="46"/>
      <c r="G32" s="66"/>
      <c r="H32" s="49"/>
      <c r="I32" s="49"/>
      <c r="J32" s="49"/>
      <c r="K32" s="49"/>
      <c r="L32" s="68"/>
      <c r="M32" s="67"/>
      <c r="N32" s="77"/>
    </row>
    <row r="33" spans="2:14" ht="12.75">
      <c r="B33" s="133" t="s">
        <v>17</v>
      </c>
      <c r="C33" s="133"/>
      <c r="D33" s="133"/>
      <c r="E33" s="133"/>
      <c r="F33" s="46"/>
      <c r="G33" s="63"/>
      <c r="H33" s="78"/>
      <c r="I33" s="78"/>
      <c r="J33" s="78"/>
      <c r="K33" s="78"/>
      <c r="L33" s="65"/>
      <c r="M33" s="78"/>
      <c r="N33" s="62"/>
    </row>
    <row r="34" spans="2:14" ht="12.75">
      <c r="B34" s="133"/>
      <c r="C34" s="133"/>
      <c r="D34" s="133"/>
      <c r="E34" s="133"/>
      <c r="F34" s="46"/>
      <c r="G34" s="63"/>
      <c r="H34" s="64"/>
      <c r="I34" s="64"/>
      <c r="J34" s="64"/>
      <c r="K34" s="64"/>
      <c r="L34" s="65"/>
      <c r="M34" s="64"/>
      <c r="N34" s="62"/>
    </row>
    <row r="35" spans="2:14" ht="12" customHeight="1">
      <c r="B35" s="46"/>
      <c r="C35" s="46" t="str">
        <f>IF(NOT(ISBLANK('Kriminal (Superjuri)'!D25)),CONCATENATE("Imh. ",'Kriminal (Superjuri)'!D25),"")</f>
        <v>Imh. DeGaetano Vincent</v>
      </c>
      <c r="D35" s="46"/>
      <c r="E35" s="46"/>
      <c r="F35" s="46"/>
      <c r="G35" s="66">
        <f>'Kriminal (Superjuri)'!G25</f>
        <v>0</v>
      </c>
      <c r="H35" s="67">
        <f>'Kriminal (Superjuri)'!I25</f>
        <v>1</v>
      </c>
      <c r="I35" s="67">
        <f>'Kriminal (Superjuri)'!K25</f>
        <v>0</v>
      </c>
      <c r="J35" s="67">
        <f>'Kriminal (Superjuri)'!M25</f>
        <v>0</v>
      </c>
      <c r="K35" s="67">
        <f>'Kriminal (Superjuri)'!O25</f>
        <v>0</v>
      </c>
      <c r="L35" s="68">
        <f aca="true" t="shared" si="6" ref="L35:L40">G35+H35-I35+J35-K35</f>
        <v>1</v>
      </c>
      <c r="M35" s="67">
        <f>'Kriminal (Superjuri)'!S25</f>
        <v>0</v>
      </c>
      <c r="N35" s="69">
        <f aca="true" t="shared" si="7" ref="N35:N40">L35-M35</f>
        <v>1</v>
      </c>
    </row>
    <row r="36" spans="2:14" ht="12" customHeight="1">
      <c r="B36" s="46"/>
      <c r="C36" s="46" t="str">
        <f>IF(NOT(ISBLANK('Kriminal (Superjuri)'!D27)),CONCATENATE("Imh. ",'Kriminal (Superjuri)'!D27),"")</f>
        <v>Imh. Galea Debono Joseph</v>
      </c>
      <c r="D36" s="46"/>
      <c r="E36" s="46"/>
      <c r="F36" s="46"/>
      <c r="G36" s="66">
        <f>'Kriminal (Superjuri)'!G27</f>
        <v>61</v>
      </c>
      <c r="H36" s="67">
        <f>'Kriminal (Superjuri)'!I27</f>
        <v>0</v>
      </c>
      <c r="I36" s="67">
        <f>'Kriminal (Superjuri)'!K27</f>
        <v>0</v>
      </c>
      <c r="J36" s="67">
        <f>'Kriminal (Superjuri)'!M27</f>
        <v>0</v>
      </c>
      <c r="K36" s="67">
        <f>'Kriminal (Superjuri)'!O27</f>
        <v>0</v>
      </c>
      <c r="L36" s="68">
        <f t="shared" si="6"/>
        <v>61</v>
      </c>
      <c r="M36" s="67">
        <f>'Kriminal (Superjuri)'!S27</f>
        <v>3</v>
      </c>
      <c r="N36" s="69">
        <f t="shared" si="7"/>
        <v>58</v>
      </c>
    </row>
    <row r="37" spans="2:14" ht="12" customHeight="1">
      <c r="B37" s="46"/>
      <c r="C37" s="46" t="s">
        <v>110</v>
      </c>
      <c r="D37" s="46"/>
      <c r="E37" s="46"/>
      <c r="F37" s="46"/>
      <c r="G37" s="66">
        <f>'Kriminal (Superjuri)'!G29</f>
        <v>0</v>
      </c>
      <c r="H37" s="67">
        <f>'Kriminal (Superjuri)'!I29</f>
        <v>0</v>
      </c>
      <c r="I37" s="67">
        <f>'Kriminal (Superjuri)'!K29</f>
        <v>0</v>
      </c>
      <c r="J37" s="67">
        <f>'Kriminal (Superjuri)'!M29</f>
        <v>0</v>
      </c>
      <c r="K37" s="67">
        <f>'Kriminal (Superjuri)'!O29</f>
        <v>0</v>
      </c>
      <c r="L37" s="68">
        <f t="shared" si="6"/>
        <v>0</v>
      </c>
      <c r="M37" s="67">
        <f>'Kriminal (Superjuri)'!S29</f>
        <v>0</v>
      </c>
      <c r="N37" s="69">
        <f t="shared" si="7"/>
        <v>0</v>
      </c>
    </row>
    <row r="38" spans="2:14" ht="12" customHeight="1">
      <c r="B38" s="46"/>
      <c r="C38" s="46" t="str">
        <f>IF(NOT(ISBLANK('Kriminal (Superjuri)'!D31)),CONCATENATE("Imh. ",'Kriminal (Superjuri)'!D31),"")</f>
        <v>Imh. Cuschieri Noel</v>
      </c>
      <c r="D38" s="46"/>
      <c r="E38" s="46"/>
      <c r="F38" s="46"/>
      <c r="G38" s="66">
        <f>'Kriminal (Superjuri)'!G31</f>
        <v>2</v>
      </c>
      <c r="H38" s="67">
        <f>'Kriminal (Superjuri)'!I31</f>
        <v>0</v>
      </c>
      <c r="I38" s="67">
        <f>'Kriminal (Superjuri)'!K31</f>
        <v>0</v>
      </c>
      <c r="J38" s="67">
        <f>'Kriminal (Superjuri)'!M31</f>
        <v>0</v>
      </c>
      <c r="K38" s="67">
        <f>'Kriminal (Superjuri)'!O31</f>
        <v>0</v>
      </c>
      <c r="L38" s="68">
        <f t="shared" si="6"/>
        <v>2</v>
      </c>
      <c r="M38" s="67">
        <f>'Kriminal (Superjuri)'!S31</f>
        <v>0</v>
      </c>
      <c r="N38" s="69">
        <f t="shared" si="7"/>
        <v>2</v>
      </c>
    </row>
    <row r="39" spans="2:14" ht="12" customHeight="1">
      <c r="B39" s="46"/>
      <c r="C39" s="46" t="s">
        <v>123</v>
      </c>
      <c r="D39" s="46"/>
      <c r="E39" s="46"/>
      <c r="F39" s="46"/>
      <c r="G39" s="66">
        <f>'Kriminal (Superjuri)'!G33</f>
        <v>0</v>
      </c>
      <c r="H39" s="67">
        <f>'Kriminal (Superjuri)'!I33</f>
        <v>0</v>
      </c>
      <c r="I39" s="67">
        <f>'Kriminal (Superjuri)'!K33</f>
        <v>0</v>
      </c>
      <c r="J39" s="67">
        <f>'Kriminal (Superjuri)'!M33</f>
        <v>0</v>
      </c>
      <c r="K39" s="67">
        <f>'Kriminal (Superjuri)'!O33</f>
        <v>0</v>
      </c>
      <c r="L39" s="68">
        <f t="shared" si="6"/>
        <v>0</v>
      </c>
      <c r="M39" s="67">
        <f>'Kriminal (Superjuri)'!S33</f>
        <v>0</v>
      </c>
      <c r="N39" s="69">
        <f t="shared" si="7"/>
        <v>0</v>
      </c>
    </row>
    <row r="40" spans="2:14" ht="12" customHeight="1">
      <c r="B40" s="46"/>
      <c r="C40" s="46" t="s">
        <v>117</v>
      </c>
      <c r="D40" s="46"/>
      <c r="E40" s="46"/>
      <c r="F40" s="46"/>
      <c r="G40" s="66">
        <f>'Kriminal (Superjuri)'!G35</f>
        <v>0</v>
      </c>
      <c r="H40" s="67">
        <f>'Kriminal (Superjuri)'!I35</f>
        <v>0</v>
      </c>
      <c r="I40" s="67">
        <f>'Kriminal (Superjuri)'!K35</f>
        <v>0</v>
      </c>
      <c r="J40" s="67">
        <f>'Kriminal (Superjuri)'!M35</f>
        <v>0</v>
      </c>
      <c r="K40" s="67">
        <f>'Kriminal (Superjuri)'!O35</f>
        <v>0</v>
      </c>
      <c r="L40" s="68">
        <f t="shared" si="6"/>
        <v>0</v>
      </c>
      <c r="M40" s="67">
        <f>'Kriminal (Superjuri)'!S35</f>
        <v>0</v>
      </c>
      <c r="N40" s="69">
        <f t="shared" si="7"/>
        <v>0</v>
      </c>
    </row>
    <row r="41" spans="2:14" ht="12.75">
      <c r="B41" s="70"/>
      <c r="C41" s="71"/>
      <c r="D41" s="71"/>
      <c r="E41" s="72" t="s">
        <v>7</v>
      </c>
      <c r="F41" s="72"/>
      <c r="G41" s="73">
        <f aca="true" t="shared" si="8" ref="G41:N41">SUM(G35:G40)</f>
        <v>63</v>
      </c>
      <c r="H41" s="74">
        <f t="shared" si="8"/>
        <v>1</v>
      </c>
      <c r="I41" s="74">
        <f t="shared" si="8"/>
        <v>0</v>
      </c>
      <c r="J41" s="74">
        <f t="shared" si="8"/>
        <v>0</v>
      </c>
      <c r="K41" s="74">
        <f t="shared" si="8"/>
        <v>0</v>
      </c>
      <c r="L41" s="75">
        <f t="shared" si="8"/>
        <v>64</v>
      </c>
      <c r="M41" s="74">
        <f t="shared" si="8"/>
        <v>3</v>
      </c>
      <c r="N41" s="76">
        <f t="shared" si="8"/>
        <v>61</v>
      </c>
    </row>
    <row r="42" spans="2:14" ht="12.75">
      <c r="B42" s="46"/>
      <c r="C42" s="46"/>
      <c r="D42" s="46"/>
      <c r="E42" s="46"/>
      <c r="F42" s="46"/>
      <c r="G42" s="66"/>
      <c r="H42" s="49"/>
      <c r="I42" s="49"/>
      <c r="J42" s="49"/>
      <c r="K42" s="49"/>
      <c r="L42" s="68"/>
      <c r="M42" s="67"/>
      <c r="N42" s="77"/>
    </row>
    <row r="43" spans="2:14" ht="12.75">
      <c r="B43" s="133" t="s">
        <v>13</v>
      </c>
      <c r="C43" s="133"/>
      <c r="D43" s="133"/>
      <c r="E43" s="133"/>
      <c r="F43" s="46"/>
      <c r="G43" s="63"/>
      <c r="H43" s="78"/>
      <c r="I43" s="78"/>
      <c r="J43" s="78"/>
      <c r="K43" s="78"/>
      <c r="L43" s="65"/>
      <c r="M43" s="78"/>
      <c r="N43" s="62"/>
    </row>
    <row r="44" spans="2:14" ht="12.75">
      <c r="B44" s="133"/>
      <c r="C44" s="133"/>
      <c r="D44" s="133"/>
      <c r="E44" s="133"/>
      <c r="F44" s="46"/>
      <c r="G44" s="63"/>
      <c r="H44" s="64"/>
      <c r="I44" s="64"/>
      <c r="J44" s="64"/>
      <c r="K44" s="64"/>
      <c r="L44" s="65"/>
      <c r="M44" s="64"/>
      <c r="N44" s="62"/>
    </row>
    <row r="45" spans="2:14" ht="12" customHeight="1">
      <c r="B45" s="46"/>
      <c r="C45" s="46" t="s">
        <v>91</v>
      </c>
      <c r="D45" s="46"/>
      <c r="E45" s="46"/>
      <c r="F45" s="46"/>
      <c r="G45" s="66">
        <f>'Apap Bologna J.'!G41</f>
        <v>1091</v>
      </c>
      <c r="H45" s="67">
        <f>'Apap Bologna J.'!I41</f>
        <v>59</v>
      </c>
      <c r="I45" s="67">
        <f>'Apap Bologna J.'!K41</f>
        <v>1</v>
      </c>
      <c r="J45" s="67">
        <f>'Apap Bologna J.'!M41</f>
        <v>0</v>
      </c>
      <c r="K45" s="67">
        <f>'Apap Bologna J.'!O41</f>
        <v>0</v>
      </c>
      <c r="L45" s="68">
        <f>G45+H45-I45+J45-K45</f>
        <v>1149</v>
      </c>
      <c r="M45" s="67">
        <f>'Apap Bologna J.'!S41</f>
        <v>0</v>
      </c>
      <c r="N45" s="69">
        <f>L45-M45</f>
        <v>1149</v>
      </c>
    </row>
    <row r="46" spans="2:14" ht="12" customHeight="1">
      <c r="B46" s="46"/>
      <c r="C46" s="46" t="s">
        <v>92</v>
      </c>
      <c r="D46" s="46"/>
      <c r="E46" s="46"/>
      <c r="F46" s="46"/>
      <c r="G46" s="66">
        <f>'Cassar J.'!G41</f>
        <v>0</v>
      </c>
      <c r="H46" s="67">
        <f>'Cassar J.'!I41</f>
        <v>0</v>
      </c>
      <c r="I46" s="67">
        <f>'Cassar J.'!K41</f>
        <v>0</v>
      </c>
      <c r="J46" s="67">
        <f>'Cassar J.'!M41</f>
        <v>0</v>
      </c>
      <c r="K46" s="67">
        <f>'Cassar J.'!O41</f>
        <v>0</v>
      </c>
      <c r="L46" s="68">
        <f>G46+H46-I46+J46-K46</f>
        <v>0</v>
      </c>
      <c r="M46" s="67">
        <f>'Cassar J.'!S41</f>
        <v>0</v>
      </c>
      <c r="N46" s="69">
        <f aca="true" t="shared" si="9" ref="N46:N60">L46-M46</f>
        <v>0</v>
      </c>
    </row>
    <row r="47" spans="2:14" ht="12" customHeight="1">
      <c r="B47" s="46"/>
      <c r="C47" s="46" t="s">
        <v>121</v>
      </c>
      <c r="D47" s="46"/>
      <c r="E47" s="46"/>
      <c r="F47" s="46"/>
      <c r="G47" s="66">
        <f>'Quintano L.'!G41</f>
        <v>1354</v>
      </c>
      <c r="H47" s="67">
        <f>'Quintano L.'!I41</f>
        <v>38</v>
      </c>
      <c r="I47" s="67">
        <f>'Quintano L.'!K41</f>
        <v>22</v>
      </c>
      <c r="J47" s="67">
        <f>'Quintano L.'!M41</f>
        <v>2</v>
      </c>
      <c r="K47" s="67">
        <f>'Quintano L.'!O41</f>
        <v>2</v>
      </c>
      <c r="L47" s="68">
        <f aca="true" t="shared" si="10" ref="L47:L60">G47+H47-I47+J47-K47</f>
        <v>1370</v>
      </c>
      <c r="M47" s="67">
        <f>'Quintano L.'!S41</f>
        <v>2</v>
      </c>
      <c r="N47" s="69">
        <f t="shared" si="9"/>
        <v>1368</v>
      </c>
    </row>
    <row r="48" spans="2:14" ht="12" customHeight="1">
      <c r="B48" s="46"/>
      <c r="C48" s="46" t="s">
        <v>93</v>
      </c>
      <c r="D48" s="46"/>
      <c r="E48" s="46"/>
      <c r="F48" s="46"/>
      <c r="G48" s="66">
        <f>'Demicoli S.'!G41</f>
        <v>991</v>
      </c>
      <c r="H48" s="67">
        <f>'Demicoli S.'!I41</f>
        <v>11</v>
      </c>
      <c r="I48" s="67">
        <f>'Demicoli S.'!K41</f>
        <v>2</v>
      </c>
      <c r="J48" s="67">
        <f>'Demicoli S.'!M41</f>
        <v>0</v>
      </c>
      <c r="K48" s="67">
        <f>'Demicoli S.'!O41</f>
        <v>0</v>
      </c>
      <c r="L48" s="68">
        <f t="shared" si="10"/>
        <v>1000</v>
      </c>
      <c r="M48" s="67">
        <f>'Demicoli S.'!S41</f>
        <v>3</v>
      </c>
      <c r="N48" s="69">
        <f t="shared" si="9"/>
        <v>997</v>
      </c>
    </row>
    <row r="49" spans="2:14" ht="12" customHeight="1">
      <c r="B49" s="47"/>
      <c r="C49" s="46" t="s">
        <v>94</v>
      </c>
      <c r="D49" s="46"/>
      <c r="E49" s="46"/>
      <c r="F49" s="46"/>
      <c r="G49" s="66">
        <f>'Grixti G.'!G41</f>
        <v>537</v>
      </c>
      <c r="H49" s="67">
        <f>'Grixti G.'!I41</f>
        <v>6</v>
      </c>
      <c r="I49" s="67">
        <f>'Grixti G.'!K41</f>
        <v>46</v>
      </c>
      <c r="J49" s="67">
        <f>'Grixti G.'!M41</f>
        <v>0</v>
      </c>
      <c r="K49" s="67">
        <f>'Grixti G.'!O41</f>
        <v>0</v>
      </c>
      <c r="L49" s="68">
        <f t="shared" si="10"/>
        <v>497</v>
      </c>
      <c r="M49" s="67">
        <f>'Grixti G.'!S41</f>
        <v>68</v>
      </c>
      <c r="N49" s="69">
        <f t="shared" si="9"/>
        <v>429</v>
      </c>
    </row>
    <row r="50" spans="2:14" ht="12" customHeight="1">
      <c r="B50" s="46"/>
      <c r="C50" s="46" t="s">
        <v>95</v>
      </c>
      <c r="D50" s="46"/>
      <c r="E50" s="46"/>
      <c r="F50" s="46"/>
      <c r="G50" s="66">
        <f>'Hayman M.'!G41</f>
        <v>1168</v>
      </c>
      <c r="H50" s="67">
        <f>'Hayman M.'!I41</f>
        <v>22</v>
      </c>
      <c r="I50" s="67">
        <f>'Hayman M.'!K41</f>
        <v>5</v>
      </c>
      <c r="J50" s="67">
        <f>'Hayman M.'!M41</f>
        <v>0</v>
      </c>
      <c r="K50" s="67">
        <f>'Hayman M.'!O41</f>
        <v>0</v>
      </c>
      <c r="L50" s="68">
        <f t="shared" si="10"/>
        <v>1185</v>
      </c>
      <c r="M50" s="67">
        <f>'Hayman M.'!S41</f>
        <v>0</v>
      </c>
      <c r="N50" s="69">
        <f t="shared" si="9"/>
        <v>1185</v>
      </c>
    </row>
    <row r="51" spans="2:14" ht="12" customHeight="1">
      <c r="B51" s="46"/>
      <c r="C51" s="46" t="s">
        <v>139</v>
      </c>
      <c r="D51" s="46"/>
      <c r="E51" s="46"/>
      <c r="F51" s="46"/>
      <c r="G51" s="66">
        <f>'Demicoli A.'!G41</f>
        <v>711</v>
      </c>
      <c r="H51" s="67">
        <f>'Demicoli A.'!I41</f>
        <v>14</v>
      </c>
      <c r="I51" s="67">
        <f>'Demicoli A.'!K41</f>
        <v>18</v>
      </c>
      <c r="J51" s="67">
        <f>'Demicoli A.'!M41</f>
        <v>0</v>
      </c>
      <c r="K51" s="67">
        <f>'Demicoli A.'!O41</f>
        <v>0</v>
      </c>
      <c r="L51" s="68">
        <f t="shared" si="10"/>
        <v>707</v>
      </c>
      <c r="M51" s="67">
        <f>'Demicoli A.'!S41</f>
        <v>35</v>
      </c>
      <c r="N51" s="69">
        <f t="shared" si="9"/>
        <v>672</v>
      </c>
    </row>
    <row r="52" spans="2:14" ht="12" customHeight="1">
      <c r="B52" s="46"/>
      <c r="C52" s="46" t="s">
        <v>96</v>
      </c>
      <c r="D52" s="46"/>
      <c r="E52" s="46"/>
      <c r="F52" s="46"/>
      <c r="G52" s="66">
        <f>'Mallia M.'!G41</f>
        <v>430</v>
      </c>
      <c r="H52" s="67">
        <f>'Mallia M.'!I41</f>
        <v>5</v>
      </c>
      <c r="I52" s="67">
        <f>'Mallia M.'!K41</f>
        <v>58</v>
      </c>
      <c r="J52" s="67">
        <f>'Mallia M.'!M41</f>
        <v>0</v>
      </c>
      <c r="K52" s="67">
        <f>'Mallia M.'!O41</f>
        <v>0</v>
      </c>
      <c r="L52" s="68">
        <f t="shared" si="10"/>
        <v>377</v>
      </c>
      <c r="M52" s="67">
        <f>'Mallia M.'!S41</f>
        <v>43</v>
      </c>
      <c r="N52" s="69">
        <f t="shared" si="9"/>
        <v>334</v>
      </c>
    </row>
    <row r="53" spans="2:14" ht="12" customHeight="1">
      <c r="B53" s="46"/>
      <c r="C53" s="46" t="s">
        <v>97</v>
      </c>
      <c r="D53" s="46"/>
      <c r="E53" s="46"/>
      <c r="F53" s="46"/>
      <c r="G53" s="66">
        <f>'Meli S.'!G41</f>
        <v>148</v>
      </c>
      <c r="H53" s="67">
        <f>'Meli S.'!I41</f>
        <v>20</v>
      </c>
      <c r="I53" s="67">
        <f>'Meli S.'!K41</f>
        <v>8</v>
      </c>
      <c r="J53" s="67">
        <f>'Meli S.'!M41</f>
        <v>0</v>
      </c>
      <c r="K53" s="67">
        <f>'Meli S.'!O41</f>
        <v>6</v>
      </c>
      <c r="L53" s="68">
        <f t="shared" si="10"/>
        <v>154</v>
      </c>
      <c r="M53" s="67">
        <f>'Meli S.'!S41</f>
        <v>72</v>
      </c>
      <c r="N53" s="69">
        <f t="shared" si="9"/>
        <v>82</v>
      </c>
    </row>
    <row r="54" spans="2:14" ht="12" customHeight="1">
      <c r="B54" s="47"/>
      <c r="C54" s="46" t="s">
        <v>98</v>
      </c>
      <c r="D54" s="46"/>
      <c r="E54" s="46"/>
      <c r="F54" s="46"/>
      <c r="G54" s="66">
        <f>'Micallef Trigona A.'!G41</f>
        <v>866</v>
      </c>
      <c r="H54" s="67">
        <f>'Micallef Trigona A.'!I41</f>
        <v>15</v>
      </c>
      <c r="I54" s="67">
        <f>'Micallef Trigona A.'!K41</f>
        <v>5</v>
      </c>
      <c r="J54" s="67">
        <f>'Micallef Trigona A.'!M41</f>
        <v>0</v>
      </c>
      <c r="K54" s="67">
        <f>'Micallef Trigona A.'!O41</f>
        <v>0</v>
      </c>
      <c r="L54" s="68">
        <f t="shared" si="10"/>
        <v>876</v>
      </c>
      <c r="M54" s="67">
        <f>'Micallef Trigona A.'!S41</f>
        <v>0</v>
      </c>
      <c r="N54" s="69">
        <f t="shared" si="9"/>
        <v>876</v>
      </c>
    </row>
    <row r="55" spans="2:14" ht="12" customHeight="1">
      <c r="B55" s="46"/>
      <c r="C55" s="46" t="s">
        <v>99</v>
      </c>
      <c r="D55" s="46"/>
      <c r="E55" s="46"/>
      <c r="F55" s="46"/>
      <c r="G55" s="66">
        <f>'Mizzi A.'!G41</f>
        <v>538</v>
      </c>
      <c r="H55" s="67">
        <f>'Mizzi A.'!I41</f>
        <v>16</v>
      </c>
      <c r="I55" s="67">
        <f>'Mizzi A.'!K41</f>
        <v>23</v>
      </c>
      <c r="J55" s="67">
        <f>'Mizzi A.'!M41</f>
        <v>0</v>
      </c>
      <c r="K55" s="67">
        <f>'Mizzi A.'!O41</f>
        <v>0</v>
      </c>
      <c r="L55" s="68">
        <f t="shared" si="10"/>
        <v>531</v>
      </c>
      <c r="M55" s="67">
        <f>'Mizzi A.'!S41</f>
        <v>0</v>
      </c>
      <c r="N55" s="69">
        <f t="shared" si="9"/>
        <v>531</v>
      </c>
    </row>
    <row r="56" spans="2:14" ht="12" customHeight="1">
      <c r="B56" s="46"/>
      <c r="C56" s="46" t="s">
        <v>140</v>
      </c>
      <c r="D56" s="46"/>
      <c r="E56" s="46"/>
      <c r="F56" s="46"/>
      <c r="G56" s="66">
        <f>'Clarke D.'!G41</f>
        <v>1454</v>
      </c>
      <c r="H56" s="67">
        <f>'Clarke D.'!I41</f>
        <v>24</v>
      </c>
      <c r="I56" s="67">
        <f>'Clarke D.'!K41</f>
        <v>16</v>
      </c>
      <c r="J56" s="67">
        <f>'Clarke D.'!M41</f>
        <v>3</v>
      </c>
      <c r="K56" s="67">
        <f>'Clarke D.'!O41</f>
        <v>3</v>
      </c>
      <c r="L56" s="68">
        <f>G56+H56-I56+J56-K56</f>
        <v>1462</v>
      </c>
      <c r="M56" s="67">
        <f>'Clarke D.'!S41</f>
        <v>17</v>
      </c>
      <c r="N56" s="69">
        <f t="shared" si="9"/>
        <v>1445</v>
      </c>
    </row>
    <row r="57" spans="2:14" ht="12" customHeight="1">
      <c r="B57" s="46"/>
      <c r="C57" s="46" t="s">
        <v>100</v>
      </c>
      <c r="D57" s="46"/>
      <c r="E57" s="46"/>
      <c r="F57" s="46"/>
      <c r="G57" s="66">
        <f>'Padovani Grima J.'!G41</f>
        <v>798</v>
      </c>
      <c r="H57" s="67">
        <f>'Padovani Grima J.'!I41</f>
        <v>17</v>
      </c>
      <c r="I57" s="67">
        <f>'Padovani Grima J.'!K41</f>
        <v>6</v>
      </c>
      <c r="J57" s="67">
        <f>'Padovani Grima J.'!M41</f>
        <v>0</v>
      </c>
      <c r="K57" s="67">
        <f>'Padovani Grima J.'!O41</f>
        <v>0</v>
      </c>
      <c r="L57" s="68">
        <f t="shared" si="10"/>
        <v>809</v>
      </c>
      <c r="M57" s="67">
        <f>'Padovani Grima J.'!S41</f>
        <v>0</v>
      </c>
      <c r="N57" s="69">
        <f t="shared" si="9"/>
        <v>809</v>
      </c>
    </row>
    <row r="58" spans="2:14" ht="12" customHeight="1">
      <c r="B58" s="46"/>
      <c r="C58" s="46" t="s">
        <v>141</v>
      </c>
      <c r="D58" s="46"/>
      <c r="E58" s="46"/>
      <c r="F58" s="46"/>
      <c r="G58" s="66">
        <f>'Grima E.'!G41</f>
        <v>184</v>
      </c>
      <c r="H58" s="67">
        <f>'Grima E.'!I41</f>
        <v>17</v>
      </c>
      <c r="I58" s="67">
        <f>'Grima E.'!K41</f>
        <v>6</v>
      </c>
      <c r="J58" s="67">
        <f>'Grima E.'!M41</f>
        <v>0</v>
      </c>
      <c r="K58" s="67">
        <f>'Grima E.'!O41</f>
        <v>0</v>
      </c>
      <c r="L58" s="68">
        <f t="shared" si="10"/>
        <v>195</v>
      </c>
      <c r="M58" s="67">
        <f>'Grima E.'!S41</f>
        <v>20</v>
      </c>
      <c r="N58" s="69">
        <f t="shared" si="9"/>
        <v>175</v>
      </c>
    </row>
    <row r="59" spans="2:14" ht="12" customHeight="1">
      <c r="B59" s="46"/>
      <c r="C59" s="46" t="s">
        <v>101</v>
      </c>
      <c r="D59" s="46"/>
      <c r="E59" s="46"/>
      <c r="F59" s="46"/>
      <c r="G59" s="66">
        <f>'Scerri Herrera C.'!G41</f>
        <v>449</v>
      </c>
      <c r="H59" s="67">
        <f>'Scerri Herrera C.'!I41</f>
        <v>19</v>
      </c>
      <c r="I59" s="67">
        <f>'Scerri Herrera C.'!K41</f>
        <v>16</v>
      </c>
      <c r="J59" s="67">
        <f>'Scerri Herrera C.'!M41</f>
        <v>0</v>
      </c>
      <c r="K59" s="67">
        <f>'Scerri Herrera C.'!O41</f>
        <v>0</v>
      </c>
      <c r="L59" s="68">
        <f t="shared" si="10"/>
        <v>452</v>
      </c>
      <c r="M59" s="67">
        <f>'Scerri Herrera C.'!S41</f>
        <v>0</v>
      </c>
      <c r="N59" s="69">
        <f t="shared" si="9"/>
        <v>452</v>
      </c>
    </row>
    <row r="60" spans="2:14" ht="12" customHeight="1">
      <c r="B60" s="46"/>
      <c r="C60" s="46" t="s">
        <v>125</v>
      </c>
      <c r="D60" s="46"/>
      <c r="E60" s="46"/>
      <c r="F60" s="46"/>
      <c r="G60" s="66">
        <f>'Vella Antonio Giovanni'!G41</f>
        <v>295</v>
      </c>
      <c r="H60" s="67">
        <f>'Vella Antonio Giovanni'!I41</f>
        <v>20</v>
      </c>
      <c r="I60" s="67">
        <f>'Vella Antonio Giovanni'!K41</f>
        <v>25</v>
      </c>
      <c r="J60" s="67">
        <f>'Vella Antonio Giovanni'!M41</f>
        <v>0</v>
      </c>
      <c r="K60" s="67">
        <f>'Vella Antonio Giovanni'!O41</f>
        <v>0</v>
      </c>
      <c r="L60" s="68">
        <f t="shared" si="10"/>
        <v>290</v>
      </c>
      <c r="M60" s="67">
        <f>'Vella Antonio Giovanni'!S41</f>
        <v>0</v>
      </c>
      <c r="N60" s="69">
        <f t="shared" si="9"/>
        <v>290</v>
      </c>
    </row>
    <row r="61" spans="2:14" ht="12.75">
      <c r="B61" s="46"/>
      <c r="C61" s="46"/>
      <c r="D61" s="46"/>
      <c r="E61" s="46"/>
      <c r="F61" s="79" t="s">
        <v>89</v>
      </c>
      <c r="G61" s="80">
        <f>SUM(G45:G60)</f>
        <v>11014</v>
      </c>
      <c r="H61" s="81">
        <f aca="true" t="shared" si="11" ref="H61:N61">SUM(H45:H60)</f>
        <v>303</v>
      </c>
      <c r="I61" s="81">
        <f t="shared" si="11"/>
        <v>257</v>
      </c>
      <c r="J61" s="81">
        <f t="shared" si="11"/>
        <v>5</v>
      </c>
      <c r="K61" s="81">
        <f t="shared" si="11"/>
        <v>11</v>
      </c>
      <c r="L61" s="82">
        <f t="shared" si="11"/>
        <v>11054</v>
      </c>
      <c r="M61" s="81">
        <f t="shared" si="11"/>
        <v>260</v>
      </c>
      <c r="N61" s="83">
        <f t="shared" si="11"/>
        <v>10794</v>
      </c>
    </row>
    <row r="62" spans="2:14" ht="12" customHeight="1">
      <c r="B62" s="47"/>
      <c r="C62" s="46" t="s">
        <v>102</v>
      </c>
      <c r="D62" s="46"/>
      <c r="E62" s="46"/>
      <c r="F62" s="46"/>
      <c r="G62" s="66">
        <f>'Coppini P. (Ghawdex)'!G41</f>
        <v>132</v>
      </c>
      <c r="H62" s="67">
        <f>'Coppini P. (Ghawdex)'!I41</f>
        <v>6</v>
      </c>
      <c r="I62" s="67">
        <f>'Coppini P. (Ghawdex)'!K41</f>
        <v>0</v>
      </c>
      <c r="J62" s="67">
        <f>'Coppini P. (Ghawdex)'!M41</f>
        <v>0</v>
      </c>
      <c r="K62" s="67">
        <f>'Coppini P. (Ghawdex)'!O41</f>
        <v>0</v>
      </c>
      <c r="L62" s="68">
        <f aca="true" t="shared" si="12" ref="L62:L68">G62+H62-I62+J62-K62</f>
        <v>138</v>
      </c>
      <c r="M62" s="67">
        <f>'Coppini P. (Ghawdex)'!S41</f>
        <v>0</v>
      </c>
      <c r="N62" s="69">
        <f aca="true" t="shared" si="13" ref="N62:N68">L62-M62</f>
        <v>138</v>
      </c>
    </row>
    <row r="63" spans="2:14" ht="12" customHeight="1">
      <c r="B63" s="47"/>
      <c r="C63" s="46" t="s">
        <v>94</v>
      </c>
      <c r="D63" s="46"/>
      <c r="E63" s="46"/>
      <c r="F63" s="46"/>
      <c r="G63" s="66">
        <f>'Grixti G. (Ghawdex)'!G41</f>
        <v>85</v>
      </c>
      <c r="H63" s="67">
        <f>'Grixti G. (Ghawdex)'!I41</f>
        <v>0</v>
      </c>
      <c r="I63" s="67">
        <f>'Grixti G. (Ghawdex)'!K41</f>
        <v>0</v>
      </c>
      <c r="J63" s="67">
        <f>'Grixti G. (Ghawdex)'!M41</f>
        <v>0</v>
      </c>
      <c r="K63" s="67">
        <f>'Grixti G. (Ghawdex)'!O41</f>
        <v>0</v>
      </c>
      <c r="L63" s="68">
        <f t="shared" si="12"/>
        <v>85</v>
      </c>
      <c r="M63" s="67">
        <f>'Grixti G. (Ghawdex)'!S41</f>
        <v>0</v>
      </c>
      <c r="N63" s="69">
        <f t="shared" si="13"/>
        <v>85</v>
      </c>
    </row>
    <row r="64" spans="2:14" ht="12" customHeight="1">
      <c r="B64" s="47"/>
      <c r="C64" s="46" t="s">
        <v>98</v>
      </c>
      <c r="D64" s="46"/>
      <c r="E64" s="46"/>
      <c r="F64" s="46"/>
      <c r="G64" s="66">
        <f>'Micallef Trigona A. (Ghawdex)'!G41</f>
        <v>289</v>
      </c>
      <c r="H64" s="67">
        <f>'Micallef Trigona A. (Ghawdex)'!I41</f>
        <v>0</v>
      </c>
      <c r="I64" s="67">
        <f>'Micallef Trigona A. (Ghawdex)'!K41</f>
        <v>0</v>
      </c>
      <c r="J64" s="67">
        <f>'Micallef Trigona A. (Ghawdex)'!M41</f>
        <v>0</v>
      </c>
      <c r="K64" s="67">
        <f>'Micallef Trigona A. (Ghawdex)'!O41</f>
        <v>0</v>
      </c>
      <c r="L64" s="68">
        <f t="shared" si="12"/>
        <v>289</v>
      </c>
      <c r="M64" s="67">
        <f>'Micallef Trigona A. (Ghawdex)'!S41</f>
        <v>0</v>
      </c>
      <c r="N64" s="69">
        <f t="shared" si="13"/>
        <v>289</v>
      </c>
    </row>
    <row r="65" spans="2:14" ht="12" customHeight="1">
      <c r="B65" s="47"/>
      <c r="C65" s="46" t="s">
        <v>96</v>
      </c>
      <c r="D65" s="46"/>
      <c r="E65" s="46"/>
      <c r="F65" s="46"/>
      <c r="G65" s="66">
        <f>'Mallia M. (Ghawdex)'!G41</f>
        <v>80</v>
      </c>
      <c r="H65" s="67">
        <f>'Mallia M. (Ghawdex)'!I41</f>
        <v>0</v>
      </c>
      <c r="I65" s="67">
        <f>'Mallia M. (Ghawdex)'!K41</f>
        <v>0</v>
      </c>
      <c r="J65" s="67">
        <f>'Mallia M. (Ghawdex)'!M41</f>
        <v>0</v>
      </c>
      <c r="K65" s="67">
        <f>'Mallia M. (Ghawdex)'!O41</f>
        <v>0</v>
      </c>
      <c r="L65" s="68">
        <f t="shared" si="12"/>
        <v>80</v>
      </c>
      <c r="M65" s="67">
        <f>'Mallia M. (Ghawdex)'!S41</f>
        <v>0</v>
      </c>
      <c r="N65" s="69">
        <f t="shared" si="13"/>
        <v>80</v>
      </c>
    </row>
    <row r="66" spans="2:14" ht="12" customHeight="1">
      <c r="B66" s="47"/>
      <c r="C66" s="46" t="s">
        <v>91</v>
      </c>
      <c r="D66" s="46"/>
      <c r="E66" s="46"/>
      <c r="F66" s="46"/>
      <c r="G66" s="66">
        <f>'Apap Bologna J. (Ghawdex)'!G41</f>
        <v>9</v>
      </c>
      <c r="H66" s="67">
        <f>'Apap Bologna J. (Ghawdex)'!I41</f>
        <v>0</v>
      </c>
      <c r="I66" s="67">
        <f>'Apap Bologna J. (Ghawdex)'!K41</f>
        <v>0</v>
      </c>
      <c r="J66" s="67">
        <f>'Apap Bologna J. (Ghawdex)'!M41</f>
        <v>0</v>
      </c>
      <c r="K66" s="67">
        <f>'Apap Bologna J. (Ghawdex)'!O41</f>
        <v>0</v>
      </c>
      <c r="L66" s="68">
        <f t="shared" si="12"/>
        <v>9</v>
      </c>
      <c r="M66" s="67">
        <f>'Apap Bologna J. (Ghawdex)'!S41</f>
        <v>0</v>
      </c>
      <c r="N66" s="69">
        <f t="shared" si="13"/>
        <v>9</v>
      </c>
    </row>
    <row r="67" spans="2:14" ht="12" customHeight="1">
      <c r="B67" s="47"/>
      <c r="C67" s="46" t="s">
        <v>147</v>
      </c>
      <c r="D67" s="46"/>
      <c r="E67" s="46"/>
      <c r="F67" s="46"/>
      <c r="G67" s="66">
        <f>'Ellul A. (Ghawdex)'!G41</f>
        <v>54</v>
      </c>
      <c r="H67" s="67">
        <f>'Ellul A. (Ghawdex)'!I41</f>
        <v>0</v>
      </c>
      <c r="I67" s="67">
        <f>'Ellul A. (Ghawdex)'!K41</f>
        <v>1</v>
      </c>
      <c r="J67" s="67">
        <f>'Ellul A. (Ghawdex)'!M41</f>
        <v>0</v>
      </c>
      <c r="K67" s="67">
        <f>'Ellul A. (Ghawdex)'!O41</f>
        <v>0</v>
      </c>
      <c r="L67" s="68">
        <f t="shared" si="12"/>
        <v>53</v>
      </c>
      <c r="M67" s="67">
        <f>'Ellul A. (Ghawdex)'!S41</f>
        <v>0</v>
      </c>
      <c r="N67" s="69">
        <f t="shared" si="13"/>
        <v>53</v>
      </c>
    </row>
    <row r="68" spans="2:14" ht="12" customHeight="1">
      <c r="B68" s="47"/>
      <c r="C68" s="46" t="s">
        <v>141</v>
      </c>
      <c r="D68" s="46"/>
      <c r="E68" s="46"/>
      <c r="F68" s="46"/>
      <c r="G68" s="66">
        <f>'Grima E. (Ghawdex)'!G41</f>
        <v>549</v>
      </c>
      <c r="H68" s="67">
        <f>'Grima E. (Ghawdex)'!I41</f>
        <v>152</v>
      </c>
      <c r="I68" s="67">
        <f>'Grima E. (Ghawdex)'!K41</f>
        <v>0</v>
      </c>
      <c r="J68" s="67">
        <f>'Grima E. (Ghawdex)'!M41</f>
        <v>0</v>
      </c>
      <c r="K68" s="67">
        <f>'Grima E. (Ghawdex)'!O41</f>
        <v>4</v>
      </c>
      <c r="L68" s="68">
        <f t="shared" si="12"/>
        <v>697</v>
      </c>
      <c r="M68" s="67">
        <f>'Grima E. (Ghawdex)'!S41</f>
        <v>7</v>
      </c>
      <c r="N68" s="69">
        <f t="shared" si="13"/>
        <v>690</v>
      </c>
    </row>
    <row r="69" spans="2:14" ht="12" customHeight="1">
      <c r="B69" s="47"/>
      <c r="C69" s="46" t="s">
        <v>101</v>
      </c>
      <c r="D69" s="46"/>
      <c r="E69" s="46"/>
      <c r="F69" s="46"/>
      <c r="G69" s="66">
        <f>'Scerri Herrera C (Ghawdex)'!G41</f>
        <v>101</v>
      </c>
      <c r="H69" s="67">
        <f>'Scerri Herrera C (Ghawdex)'!I41</f>
        <v>0</v>
      </c>
      <c r="I69" s="67">
        <f>'Scerri Herrera C (Ghawdex)'!K41</f>
        <v>6</v>
      </c>
      <c r="J69" s="67">
        <f>'Scerri Herrera C (Ghawdex)'!M41</f>
        <v>0</v>
      </c>
      <c r="K69" s="67">
        <f>'Scerri Herrera C (Ghawdex)'!O41</f>
        <v>0</v>
      </c>
      <c r="L69" s="68">
        <f>G69+H69-I69+J69-K69</f>
        <v>95</v>
      </c>
      <c r="M69" s="67">
        <f>'Scerri Herrera C (Ghawdex)'!S41</f>
        <v>61</v>
      </c>
      <c r="N69" s="69">
        <f>L69-M69</f>
        <v>34</v>
      </c>
    </row>
    <row r="70" spans="2:14" ht="12.75">
      <c r="B70" s="47"/>
      <c r="C70" s="46"/>
      <c r="D70" s="46"/>
      <c r="E70" s="46"/>
      <c r="F70" s="79" t="s">
        <v>90</v>
      </c>
      <c r="G70" s="80">
        <f aca="true" t="shared" si="14" ref="G70:N70">SUM(G62:G69)</f>
        <v>1299</v>
      </c>
      <c r="H70" s="81">
        <f t="shared" si="14"/>
        <v>158</v>
      </c>
      <c r="I70" s="81">
        <f t="shared" si="14"/>
        <v>7</v>
      </c>
      <c r="J70" s="81">
        <f t="shared" si="14"/>
        <v>0</v>
      </c>
      <c r="K70" s="81">
        <f t="shared" si="14"/>
        <v>4</v>
      </c>
      <c r="L70" s="82">
        <f t="shared" si="14"/>
        <v>1446</v>
      </c>
      <c r="M70" s="81">
        <f t="shared" si="14"/>
        <v>68</v>
      </c>
      <c r="N70" s="83">
        <f t="shared" si="14"/>
        <v>1378</v>
      </c>
    </row>
    <row r="71" spans="2:14" ht="13.5" thickBot="1">
      <c r="B71" s="70"/>
      <c r="C71" s="71"/>
      <c r="D71" s="71"/>
      <c r="E71" s="72" t="s">
        <v>7</v>
      </c>
      <c r="F71" s="72"/>
      <c r="G71" s="73">
        <f>G61+G70</f>
        <v>12313</v>
      </c>
      <c r="H71" s="74">
        <f aca="true" t="shared" si="15" ref="H71:N71">H61+H70</f>
        <v>461</v>
      </c>
      <c r="I71" s="74">
        <f t="shared" si="15"/>
        <v>264</v>
      </c>
      <c r="J71" s="74">
        <f t="shared" si="15"/>
        <v>5</v>
      </c>
      <c r="K71" s="74">
        <f t="shared" si="15"/>
        <v>15</v>
      </c>
      <c r="L71" s="75">
        <f t="shared" si="15"/>
        <v>12500</v>
      </c>
      <c r="M71" s="74">
        <f t="shared" si="15"/>
        <v>328</v>
      </c>
      <c r="N71" s="84">
        <f t="shared" si="15"/>
        <v>12172</v>
      </c>
    </row>
    <row r="72" spans="2:14" ht="15.75" customHeight="1">
      <c r="B72" s="12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2:14" ht="12.75">
      <c r="B73" s="12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2:14" ht="12.75">
      <c r="B74" s="12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</sheetData>
  <sheetProtection/>
  <mergeCells count="5">
    <mergeCell ref="B9:E10"/>
    <mergeCell ref="B43:E44"/>
    <mergeCell ref="B11:E12"/>
    <mergeCell ref="B16:E17"/>
    <mergeCell ref="B33:E34"/>
  </mergeCells>
  <printOptions/>
  <pageMargins left="0.75" right="0.75" top="1" bottom="1" header="0.5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7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710937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4.421875" style="12" customWidth="1"/>
    <col min="16" max="16" width="1.7109375" style="12" customWidth="1"/>
    <col min="17" max="17" width="5.8515625" style="12" customWidth="1"/>
    <col min="18" max="18" width="1.7109375" style="12" customWidth="1"/>
    <col min="19" max="19" width="4.28125" style="12" customWidth="1"/>
    <col min="20" max="20" width="1.7109375" style="12" customWidth="1"/>
    <col min="21" max="21" width="6.00390625" style="12" customWidth="1"/>
    <col min="22" max="22" width="1.7109375" style="12" customWidth="1"/>
    <col min="23" max="27" width="9.140625" style="12" customWidth="1"/>
    <col min="28" max="28" width="10.28125" style="12" customWidth="1"/>
    <col min="29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>
      <c r="B4" s="140" t="s">
        <v>119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2008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150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133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'[1]Quintano L.'!$Q$23</f>
        <v>1019</v>
      </c>
      <c r="H23" s="5"/>
      <c r="I23" s="39">
        <v>24</v>
      </c>
      <c r="J23" s="5"/>
      <c r="K23" s="39"/>
      <c r="L23" s="5"/>
      <c r="M23" s="39">
        <v>2</v>
      </c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1045</v>
      </c>
      <c r="R23" s="5"/>
      <c r="S23" s="39"/>
      <c r="T23" s="5"/>
      <c r="U23" s="44">
        <f>IF(ISNUMBER(Q23),Q23,0)-IF(ISNUMBER(S23),S23,0)</f>
        <v>1045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v>98</v>
      </c>
      <c r="H24" s="5"/>
      <c r="I24" s="40">
        <v>12</v>
      </c>
      <c r="J24" s="5"/>
      <c r="K24" s="40"/>
      <c r="L24" s="5"/>
      <c r="M24" s="40"/>
      <c r="N24" s="5"/>
      <c r="O24" s="40">
        <v>2</v>
      </c>
      <c r="P24" s="5"/>
      <c r="Q24" s="44">
        <f t="shared" si="0"/>
        <v>108</v>
      </c>
      <c r="R24" s="5"/>
      <c r="S24" s="40"/>
      <c r="T24" s="5"/>
      <c r="U24" s="44">
        <f aca="true" t="shared" si="1" ref="U24:U39">IF(ISNUMBER(Q24),Q24,0)-IF(ISNUMBER(S24),S24,0)</f>
        <v>108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'[1]Quintano L.'!$Q$25</f>
        <v>62</v>
      </c>
      <c r="H25" s="5"/>
      <c r="I25" s="40">
        <v>2</v>
      </c>
      <c r="J25" s="5"/>
      <c r="K25" s="40">
        <v>22</v>
      </c>
      <c r="L25" s="5"/>
      <c r="M25" s="40"/>
      <c r="N25" s="5"/>
      <c r="O25" s="40"/>
      <c r="P25" s="5"/>
      <c r="Q25" s="44">
        <f t="shared" si="0"/>
        <v>42</v>
      </c>
      <c r="R25" s="5"/>
      <c r="S25" s="40"/>
      <c r="T25" s="5"/>
      <c r="U25" s="44">
        <f t="shared" si="1"/>
        <v>42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'[1]Quintano L.'!$Q$26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149</v>
      </c>
      <c r="E27" s="26"/>
      <c r="F27" s="5"/>
      <c r="G27" s="39">
        <f>'[1]Quintano L.'!$Q$27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'[1]Quintano L.'!$Q$28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'[1]Quintano L.'!$Q$29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'[1]Quintano L.'!$Q$30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'[1]Quintano L.'!$Q$31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'[1]Quintano L.'!$Q$32</f>
        <v>2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2</v>
      </c>
      <c r="R32" s="5"/>
      <c r="S32" s="40"/>
      <c r="T32" s="5"/>
      <c r="U32" s="44">
        <f t="shared" si="1"/>
        <v>2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'[1]Quintano L.'!$Q$33</f>
        <v>171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171</v>
      </c>
      <c r="R33" s="5"/>
      <c r="S33" s="40"/>
      <c r="T33" s="5"/>
      <c r="U33" s="44">
        <f t="shared" si="1"/>
        <v>171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'[1]Quintano L.'!$Q$34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/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'[1]Quintano L.'!$Q$35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'[1]Quintano L.'!$Q$36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'[1]Quintano L.'!$Q$37</f>
        <v>2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2</v>
      </c>
      <c r="R37" s="5"/>
      <c r="S37" s="40">
        <v>2</v>
      </c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'[1]Quintano L.'!$Q$38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'[1]Quintano L.'!$Q$39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1354</v>
      </c>
      <c r="H41" s="44"/>
      <c r="I41" s="45">
        <f>SUM(I23:I39)</f>
        <v>38</v>
      </c>
      <c r="J41" s="44"/>
      <c r="K41" s="45">
        <f>SUM(K23:K39)</f>
        <v>22</v>
      </c>
      <c r="L41" s="44"/>
      <c r="M41" s="45">
        <f>SUM(M23:M39)</f>
        <v>2</v>
      </c>
      <c r="N41" s="44"/>
      <c r="O41" s="45">
        <f>SUM(O23:O39)</f>
        <v>2</v>
      </c>
      <c r="P41" s="44"/>
      <c r="Q41" s="45">
        <f>SUM(Q23:Q39)</f>
        <v>1370</v>
      </c>
      <c r="R41" s="44"/>
      <c r="S41" s="45">
        <f>SUM(S23:S39)</f>
        <v>2</v>
      </c>
      <c r="T41" s="44"/>
      <c r="U41" s="45">
        <f>SUM(U23:U39)</f>
        <v>1368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16</v>
      </c>
      <c r="D49" s="142"/>
      <c r="E49" s="142"/>
      <c r="K49" s="5"/>
      <c r="L49" s="29" t="s">
        <v>57</v>
      </c>
      <c r="O49" s="30"/>
      <c r="R49" s="43" t="s">
        <v>157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5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1406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57421875" style="12" customWidth="1"/>
    <col min="10" max="10" width="1.28515625" style="12" customWidth="1"/>
    <col min="11" max="11" width="4.57421875" style="12" customWidth="1"/>
    <col min="12" max="12" width="1.28515625" style="12" customWidth="1"/>
    <col min="13" max="13" width="4.7109375" style="12" customWidth="1"/>
    <col min="14" max="14" width="1.28515625" style="12" customWidth="1"/>
    <col min="15" max="15" width="4.57421875" style="12" customWidth="1"/>
    <col min="16" max="16" width="1.7109375" style="12" customWidth="1"/>
    <col min="17" max="17" width="7.421875" style="12" customWidth="1"/>
    <col min="18" max="18" width="1.7109375" style="12" customWidth="1"/>
    <col min="19" max="19" width="4.281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60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2008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150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133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'[1]Demicoli S.'!$Q$23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'[1]Demicoli S.'!$Q$24</f>
        <v>225</v>
      </c>
      <c r="H24" s="5"/>
      <c r="I24" s="40">
        <v>11</v>
      </c>
      <c r="J24" s="5"/>
      <c r="K24" s="40">
        <v>2</v>
      </c>
      <c r="L24" s="5"/>
      <c r="M24" s="40"/>
      <c r="N24" s="5"/>
      <c r="O24" s="40"/>
      <c r="P24" s="5"/>
      <c r="Q24" s="44">
        <f t="shared" si="0"/>
        <v>234</v>
      </c>
      <c r="R24" s="5"/>
      <c r="S24" s="40">
        <v>3</v>
      </c>
      <c r="T24" s="5"/>
      <c r="U24" s="44">
        <f aca="true" t="shared" si="1" ref="U24:U39">IF(ISNUMBER(Q24),Q24,0)-IF(ISNUMBER(S24),S24,0)</f>
        <v>231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'[1]Demicoli S.'!$Q$25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'[1]Demicoli S.'!$Q$26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149</v>
      </c>
      <c r="E27" s="26"/>
      <c r="F27" s="5"/>
      <c r="G27" s="39">
        <f>'[1]Demicoli S.'!$Q$27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'[1]Demicoli S.'!$Q$28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'[1]Demicoli S.'!$Q$29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'[1]Demicoli S.'!$Q$30</f>
        <v>18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18</v>
      </c>
      <c r="R30" s="5"/>
      <c r="S30" s="40"/>
      <c r="T30" s="5"/>
      <c r="U30" s="44">
        <f t="shared" si="1"/>
        <v>18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'[1]Demicoli S.'!$Q$31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'[1]Demicoli S.'!$Q$32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'[1]Demicoli S.'!$Q$33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'[1]Demicoli S.'!$Q$34</f>
        <v>338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338</v>
      </c>
      <c r="R34" s="5"/>
      <c r="S34" s="40"/>
      <c r="T34" s="5"/>
      <c r="U34" s="44">
        <f t="shared" si="1"/>
        <v>338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'[1]Demicoli S.'!$Q$35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'[1]Demicoli S.'!$Q$36</f>
        <v>410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410</v>
      </c>
      <c r="R36" s="5"/>
      <c r="S36" s="40"/>
      <c r="T36" s="5"/>
      <c r="U36" s="44">
        <f>IF(ISNUMBER(Q36),Q36,0)-IF(ISNUMBER(S36),S36,0)</f>
        <v>410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'[1]Demicoli S.'!$Q$37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'[1]Demicoli S.'!$Q$38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'[1]Demicoli S.'!$Q$39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991</v>
      </c>
      <c r="H41" s="44"/>
      <c r="I41" s="45">
        <f>SUM(I23:I39)</f>
        <v>11</v>
      </c>
      <c r="J41" s="44"/>
      <c r="K41" s="45">
        <f>SUM(K23:K39)</f>
        <v>2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1000</v>
      </c>
      <c r="R41" s="44"/>
      <c r="S41" s="45">
        <f>SUM(S23:S39)</f>
        <v>3</v>
      </c>
      <c r="T41" s="44"/>
      <c r="U41" s="45">
        <f>SUM(U23:U39)</f>
        <v>997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16</v>
      </c>
      <c r="D49" s="142"/>
      <c r="E49" s="142"/>
      <c r="K49" s="5"/>
      <c r="L49" s="29" t="s">
        <v>57</v>
      </c>
      <c r="O49" s="30"/>
      <c r="R49" s="43" t="s">
        <v>158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9">
      <selection activeCell="S44" sqref="S44"/>
    </sheetView>
  </sheetViews>
  <sheetFormatPr defaultColWidth="9.140625" defaultRowHeight="12.75"/>
  <cols>
    <col min="1" max="1" width="3.5742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6.0039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3.8515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6.8515625" style="12" customWidth="1"/>
    <col min="18" max="18" width="1.574218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61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2008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150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133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'[1]Grixti G.'!$Q$23</f>
        <v>2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</v>
      </c>
      <c r="R23" s="5"/>
      <c r="S23" s="39"/>
      <c r="T23" s="5"/>
      <c r="U23" s="44">
        <f>IF(ISNUMBER(Q23),Q23,0)-IF(ISNUMBER(S23),S23,0)</f>
        <v>2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'[1]Grixti G.'!$Q$24</f>
        <v>109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109</v>
      </c>
      <c r="R24" s="5"/>
      <c r="S24" s="40">
        <v>4</v>
      </c>
      <c r="T24" s="5"/>
      <c r="U24" s="44">
        <f aca="true" t="shared" si="1" ref="U24:U39">IF(ISNUMBER(Q24),Q24,0)-IF(ISNUMBER(S24),S24,0)</f>
        <v>105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 t="s">
        <v>152</v>
      </c>
      <c r="G25" s="39">
        <f>'[1]Grixti G.'!$Q$25</f>
        <v>161</v>
      </c>
      <c r="H25" s="5"/>
      <c r="I25" s="40">
        <v>6</v>
      </c>
      <c r="J25" s="5"/>
      <c r="K25" s="40">
        <v>46</v>
      </c>
      <c r="L25" s="5"/>
      <c r="M25" s="40"/>
      <c r="N25" s="5"/>
      <c r="O25" s="40"/>
      <c r="P25" s="5"/>
      <c r="Q25" s="44">
        <f t="shared" si="0"/>
        <v>121</v>
      </c>
      <c r="R25" s="5"/>
      <c r="S25" s="40"/>
      <c r="T25" s="5"/>
      <c r="U25" s="44">
        <f t="shared" si="1"/>
        <v>121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'[1]Grixti G.'!$Q$26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149</v>
      </c>
      <c r="E27" s="26"/>
      <c r="F27" s="5"/>
      <c r="G27" s="39">
        <f>'[1]Grixti G.'!$Q$27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'[1]Grixti G.'!$Q$28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'[1]Grixti G.'!$Q$29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'[1]Grixti G.'!$Q$30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'[1]Grixti G.'!$Q$31</f>
        <v>10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10</v>
      </c>
      <c r="R31" s="5"/>
      <c r="S31" s="40">
        <v>3</v>
      </c>
      <c r="T31" s="5"/>
      <c r="U31" s="44">
        <f t="shared" si="1"/>
        <v>7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'[1]Grixti G.'!$Q$32</f>
        <v>1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1</v>
      </c>
      <c r="R32" s="5"/>
      <c r="S32" s="40"/>
      <c r="T32" s="5"/>
      <c r="U32" s="44">
        <f t="shared" si="1"/>
        <v>1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'[1]Grixti G.'!$Q$33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'[1]Grixti G.'!$Q$34</f>
        <v>188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188</v>
      </c>
      <c r="R34" s="5"/>
      <c r="S34" s="40">
        <v>50</v>
      </c>
      <c r="T34" s="5"/>
      <c r="U34" s="44">
        <f t="shared" si="1"/>
        <v>138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'[1]Grixti G.'!$Q$35</f>
        <v>65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65</v>
      </c>
      <c r="R35" s="5"/>
      <c r="S35" s="40">
        <v>11</v>
      </c>
      <c r="T35" s="5"/>
      <c r="U35" s="44">
        <f t="shared" si="1"/>
        <v>54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'[1]Grixti G.'!$Q$36</f>
        <v>1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</v>
      </c>
      <c r="R36" s="5"/>
      <c r="S36" s="40">
        <v>0</v>
      </c>
      <c r="T36" s="5"/>
      <c r="U36" s="44">
        <f>IF(ISNUMBER(Q36),Q36,0)-IF(ISNUMBER(S36),S36,0)</f>
        <v>1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'[1]Grixti G.'!$Q$37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>
        <v>0</v>
      </c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'[1]Grixti G.'!$Q$38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>
        <v>0</v>
      </c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'[1]Grixti G.'!$Q$39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>
        <v>0</v>
      </c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537</v>
      </c>
      <c r="H41" s="44"/>
      <c r="I41" s="45">
        <f>SUM(I23:I39)</f>
        <v>6</v>
      </c>
      <c r="J41" s="44"/>
      <c r="K41" s="45">
        <f>SUM(K23:K39)</f>
        <v>46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497</v>
      </c>
      <c r="R41" s="44"/>
      <c r="S41" s="45">
        <f>SUM(S23:S39)</f>
        <v>68</v>
      </c>
      <c r="T41" s="44"/>
      <c r="U41" s="45">
        <f>SUM(U23:U39)</f>
        <v>429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5" ht="12.75">
      <c r="B45" s="12" t="s">
        <v>153</v>
      </c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16</v>
      </c>
      <c r="D49" s="142"/>
      <c r="E49" s="142"/>
      <c r="K49" s="5"/>
      <c r="L49" s="29" t="s">
        <v>57</v>
      </c>
      <c r="O49" s="30"/>
      <c r="R49" s="43" t="s">
        <v>74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L25" sqref="L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4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6.00390625" style="12" customWidth="1"/>
    <col min="18" max="18" width="1.7109375" style="12" customWidth="1"/>
    <col min="19" max="19" width="4.281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62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2008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150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133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'[1]Hayman M.'!$Q$23</f>
        <v>146</v>
      </c>
      <c r="H23" s="5"/>
      <c r="I23" s="39">
        <v>2</v>
      </c>
      <c r="J23" s="5"/>
      <c r="K23" s="39">
        <v>1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147</v>
      </c>
      <c r="R23" s="5"/>
      <c r="S23" s="39"/>
      <c r="T23" s="5"/>
      <c r="U23" s="44">
        <f>IF(ISNUMBER(Q23),Q23,0)-IF(ISNUMBER(S23),S23,0)</f>
        <v>147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'[1]Hayman M.'!$Q$24</f>
        <v>433</v>
      </c>
      <c r="H24" s="5"/>
      <c r="I24" s="40">
        <v>13</v>
      </c>
      <c r="J24" s="5"/>
      <c r="K24" s="40">
        <v>2</v>
      </c>
      <c r="L24" s="5"/>
      <c r="M24" s="40"/>
      <c r="N24" s="5"/>
      <c r="O24" s="40"/>
      <c r="P24" s="5"/>
      <c r="Q24" s="44">
        <f t="shared" si="0"/>
        <v>444</v>
      </c>
      <c r="R24" s="5"/>
      <c r="S24" s="40"/>
      <c r="T24" s="5"/>
      <c r="U24" s="44">
        <f aca="true" t="shared" si="1" ref="U24:U39">IF(ISNUMBER(Q24),Q24,0)-IF(ISNUMBER(S24),S24,0)</f>
        <v>444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'[1]Hayman M.'!$Q$25</f>
        <v>186</v>
      </c>
      <c r="H25" s="5"/>
      <c r="I25" s="40">
        <v>7</v>
      </c>
      <c r="J25" s="5"/>
      <c r="K25" s="40">
        <v>2</v>
      </c>
      <c r="L25" s="5"/>
      <c r="M25" s="40"/>
      <c r="N25" s="5"/>
      <c r="O25" s="40"/>
      <c r="P25" s="5"/>
      <c r="Q25" s="44">
        <f t="shared" si="0"/>
        <v>191</v>
      </c>
      <c r="R25" s="5"/>
      <c r="S25" s="40"/>
      <c r="T25" s="5"/>
      <c r="U25" s="44">
        <f t="shared" si="1"/>
        <v>191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'[1]Hayman M.'!$Q$26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149</v>
      </c>
      <c r="E27" s="26"/>
      <c r="F27" s="5"/>
      <c r="G27" s="39">
        <f>'[1]Hayman M.'!$Q$27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'[1]Hayman M.'!$Q$28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'[1]Hayman M.'!$Q$29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'[1]Hayman M.'!$Q$30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'[1]Hayman M.'!$Q$31</f>
        <v>77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77</v>
      </c>
      <c r="R31" s="5"/>
      <c r="S31" s="40"/>
      <c r="T31" s="5"/>
      <c r="U31" s="44">
        <f t="shared" si="1"/>
        <v>77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'[1]Hayman M.'!$Q$32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'[1]Hayman M.'!$Q$33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'[1]Hayman M.'!$Q$34</f>
        <v>27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27</v>
      </c>
      <c r="R34" s="5"/>
      <c r="S34" s="40"/>
      <c r="T34" s="5"/>
      <c r="U34" s="44">
        <f t="shared" si="1"/>
        <v>27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'[1]Hayman M.'!$Q$35</f>
        <v>40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40</v>
      </c>
      <c r="R35" s="5"/>
      <c r="S35" s="40"/>
      <c r="T35" s="5"/>
      <c r="U35" s="44">
        <f t="shared" si="1"/>
        <v>40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'[1]Hayman M.'!$Q$36</f>
        <v>259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259</v>
      </c>
      <c r="R36" s="5"/>
      <c r="S36" s="40"/>
      <c r="T36" s="5"/>
      <c r="U36" s="44">
        <f>IF(ISNUMBER(Q36),Q36,0)-IF(ISNUMBER(S36),S36,0)</f>
        <v>259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'[1]Hayman M.'!$Q$37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'[1]Hayman M.'!$Q$38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'[1]Hayman M.'!$Q$39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1168</v>
      </c>
      <c r="H41" s="44"/>
      <c r="I41" s="45">
        <f>SUM(I23:I39)</f>
        <v>22</v>
      </c>
      <c r="J41" s="44"/>
      <c r="K41" s="45">
        <f>SUM(K23:K39)</f>
        <v>5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1185</v>
      </c>
      <c r="R41" s="44"/>
      <c r="S41" s="45">
        <f>SUM(S23:S39)</f>
        <v>0</v>
      </c>
      <c r="T41" s="44"/>
      <c r="U41" s="45">
        <f>SUM(U23:U39)</f>
        <v>1185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16</v>
      </c>
      <c r="D49" s="142"/>
      <c r="E49" s="142"/>
      <c r="K49" s="5"/>
      <c r="L49" s="29" t="s">
        <v>57</v>
      </c>
      <c r="O49" s="30"/>
      <c r="R49" s="43" t="s">
        <v>75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5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136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2008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150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133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'[1]Demicoli A.'!$Q$23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'[1]Demicoli A.'!$Q$24</f>
        <v>314</v>
      </c>
      <c r="H24" s="5"/>
      <c r="I24" s="40">
        <v>8</v>
      </c>
      <c r="J24" s="5"/>
      <c r="K24" s="40">
        <v>1</v>
      </c>
      <c r="L24" s="5"/>
      <c r="M24" s="40"/>
      <c r="N24" s="5"/>
      <c r="O24" s="40"/>
      <c r="P24" s="5"/>
      <c r="Q24" s="44">
        <f t="shared" si="0"/>
        <v>321</v>
      </c>
      <c r="R24" s="5"/>
      <c r="S24" s="40">
        <v>35</v>
      </c>
      <c r="T24" s="5"/>
      <c r="U24" s="44">
        <f aca="true" t="shared" si="1" ref="U24:U39">IF(ISNUMBER(Q24),Q24,0)-IF(ISNUMBER(S24),S24,0)</f>
        <v>286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'[1]Demicoli A.'!$Q$25</f>
        <v>57</v>
      </c>
      <c r="H25" s="5"/>
      <c r="I25" s="40">
        <v>6</v>
      </c>
      <c r="J25" s="5"/>
      <c r="K25" s="40">
        <v>17</v>
      </c>
      <c r="L25" s="5"/>
      <c r="M25" s="40"/>
      <c r="N25" s="5"/>
      <c r="O25" s="40"/>
      <c r="P25" s="5"/>
      <c r="Q25" s="44">
        <f t="shared" si="0"/>
        <v>46</v>
      </c>
      <c r="R25" s="5"/>
      <c r="S25" s="40"/>
      <c r="T25" s="5"/>
      <c r="U25" s="44">
        <f t="shared" si="1"/>
        <v>46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'[1]Demicoli A.'!$Q$26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149</v>
      </c>
      <c r="E27" s="26"/>
      <c r="F27" s="5"/>
      <c r="G27" s="39">
        <f>'[1]Demicoli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'[1]Demicoli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'[1]Demicoli A.'!$Q$29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'[1]Demicoli A.'!$Q$30</f>
        <v>70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70</v>
      </c>
      <c r="R30" s="5"/>
      <c r="S30" s="40"/>
      <c r="T30" s="5"/>
      <c r="U30" s="44">
        <f t="shared" si="1"/>
        <v>70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'[1]Demicoli A.'!$Q$31</f>
        <v>29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29</v>
      </c>
      <c r="R31" s="5"/>
      <c r="S31" s="40"/>
      <c r="T31" s="5"/>
      <c r="U31" s="44">
        <f t="shared" si="1"/>
        <v>29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'[1]Demicoli A.'!$Q$32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'[1]Demicoli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'[1]Demicoli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'[1]Demicoli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'[1]Demicoli A.'!$Q$36</f>
        <v>241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241</v>
      </c>
      <c r="R36" s="5"/>
      <c r="S36" s="40"/>
      <c r="T36" s="5"/>
      <c r="U36" s="44">
        <f>IF(ISNUMBER(Q36),Q36,0)-IF(ISNUMBER(S36),S36,0)</f>
        <v>241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'[1]Demicoli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'[1]Demicoli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'[1]Demicoli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711</v>
      </c>
      <c r="H41" s="44"/>
      <c r="I41" s="45">
        <f>SUM(I23:I39)</f>
        <v>14</v>
      </c>
      <c r="J41" s="44"/>
      <c r="K41" s="45">
        <f>SUM(K23:K39)</f>
        <v>18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707</v>
      </c>
      <c r="R41" s="44"/>
      <c r="S41" s="45">
        <f>SUM(S23:S39)</f>
        <v>35</v>
      </c>
      <c r="T41" s="44"/>
      <c r="U41" s="45">
        <f>SUM(U23:U39)</f>
        <v>672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16</v>
      </c>
      <c r="D49" s="142"/>
      <c r="E49" s="142"/>
      <c r="K49" s="5"/>
      <c r="L49" s="29" t="s">
        <v>57</v>
      </c>
      <c r="O49" s="30"/>
      <c r="R49" s="43" t="s">
        <v>159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31">
      <selection activeCell="R50" sqref="R50"/>
    </sheetView>
  </sheetViews>
  <sheetFormatPr defaultColWidth="9.140625" defaultRowHeight="12.75"/>
  <cols>
    <col min="1" max="1" width="4.0039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63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2008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150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133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'[1]Mallia M.'!$Q$23</f>
        <v>36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36</v>
      </c>
      <c r="R23" s="5"/>
      <c r="S23" s="39">
        <v>18</v>
      </c>
      <c r="T23" s="5"/>
      <c r="U23" s="44">
        <f>IF(ISNUMBER(Q23),Q23,0)-IF(ISNUMBER(S23),S23,0)</f>
        <v>18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'[1]Mallia M.'!$Q$24</f>
        <v>44</v>
      </c>
      <c r="H24" s="5"/>
      <c r="I24" s="40">
        <v>1</v>
      </c>
      <c r="J24" s="5"/>
      <c r="K24" s="40"/>
      <c r="L24" s="5"/>
      <c r="M24" s="40"/>
      <c r="N24" s="5"/>
      <c r="O24" s="40"/>
      <c r="P24" s="5"/>
      <c r="Q24" s="44">
        <f t="shared" si="0"/>
        <v>45</v>
      </c>
      <c r="R24" s="5"/>
      <c r="S24" s="40"/>
      <c r="T24" s="5"/>
      <c r="U24" s="44">
        <f aca="true" t="shared" si="1" ref="U24:U39">IF(ISNUMBER(Q24),Q24,0)-IF(ISNUMBER(S24),S24,0)</f>
        <v>45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'[1]Mallia M.'!$Q$25</f>
        <v>248</v>
      </c>
      <c r="H25" s="5"/>
      <c r="I25" s="40">
        <v>4</v>
      </c>
      <c r="J25" s="5"/>
      <c r="K25" s="40">
        <v>58</v>
      </c>
      <c r="L25" s="5"/>
      <c r="M25" s="40"/>
      <c r="N25" s="5"/>
      <c r="O25" s="40"/>
      <c r="P25" s="5"/>
      <c r="Q25" s="44">
        <f t="shared" si="0"/>
        <v>194</v>
      </c>
      <c r="R25" s="5"/>
      <c r="S25" s="40"/>
      <c r="T25" s="5"/>
      <c r="U25" s="44">
        <f t="shared" si="1"/>
        <v>194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'[1]Mallia M.'!$Q$26</f>
        <v>55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55</v>
      </c>
      <c r="R26" s="5"/>
      <c r="S26" s="40">
        <v>6</v>
      </c>
      <c r="T26" s="5"/>
      <c r="U26" s="44">
        <f t="shared" si="1"/>
        <v>49</v>
      </c>
      <c r="V26" s="27"/>
    </row>
    <row r="27" spans="2:22" ht="15.75" customHeight="1">
      <c r="B27" s="25"/>
      <c r="C27" s="26">
        <v>5</v>
      </c>
      <c r="D27" s="26" t="s">
        <v>149</v>
      </c>
      <c r="E27" s="26"/>
      <c r="F27" s="5"/>
      <c r="G27" s="39">
        <f>'[1]Mallia M.'!$Q$27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'[1]Mallia M.'!$Q$28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'[1]Mallia M.'!$Q$29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'[1]Mallia M.'!$Q$30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'[1]Mallia M.'!$Q$31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'[1]Mallia M.'!$Q$32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'[1]Mallia M.'!$Q$33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'[1]Mallia M.'!$Q$34</f>
        <v>47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47</v>
      </c>
      <c r="R34" s="5"/>
      <c r="S34" s="40">
        <v>19</v>
      </c>
      <c r="T34" s="5"/>
      <c r="U34" s="44">
        <f t="shared" si="1"/>
        <v>28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'[1]Mallia M.'!$Q$35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'[1]Mallia M.'!$Q$36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'[1]Mallia M.'!$Q$37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'[1]Mallia M.'!$Q$38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'[1]Mallia M.'!$Q$39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430</v>
      </c>
      <c r="H41" s="44"/>
      <c r="I41" s="45">
        <f>SUM(I23:I39)</f>
        <v>5</v>
      </c>
      <c r="J41" s="44"/>
      <c r="K41" s="45">
        <f>SUM(K23:K39)</f>
        <v>58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377</v>
      </c>
      <c r="R41" s="44"/>
      <c r="S41" s="45">
        <f>SUM(S23:S39)</f>
        <v>43</v>
      </c>
      <c r="T41" s="44"/>
      <c r="U41" s="45">
        <f>SUM(U23:U39)</f>
        <v>334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16</v>
      </c>
      <c r="D49" s="142"/>
      <c r="E49" s="142"/>
      <c r="K49" s="5"/>
      <c r="L49" s="29" t="s">
        <v>57</v>
      </c>
      <c r="O49" s="30"/>
      <c r="R49" s="43" t="s">
        <v>160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64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2008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150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133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'[1]Meli S.'!$Q$23</f>
        <v>8</v>
      </c>
      <c r="H23" s="5"/>
      <c r="I23" s="39">
        <v>1</v>
      </c>
      <c r="J23" s="5"/>
      <c r="K23" s="39"/>
      <c r="L23" s="5"/>
      <c r="M23" s="39"/>
      <c r="N23" s="5"/>
      <c r="O23" s="39">
        <v>1</v>
      </c>
      <c r="P23" s="5"/>
      <c r="Q23" s="44">
        <f>G23+I23-K23+M23-O23</f>
        <v>8</v>
      </c>
      <c r="R23" s="5"/>
      <c r="S23" s="39">
        <v>2</v>
      </c>
      <c r="T23" s="5"/>
      <c r="U23" s="44">
        <f>IF(ISNUMBER(Q23),Q23,0)-IF(ISNUMBER(S23),S23,0)</f>
        <v>6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'[1]Meli S.'!$Q$24</f>
        <v>1</v>
      </c>
      <c r="H24" s="5"/>
      <c r="I24" s="40">
        <v>8</v>
      </c>
      <c r="J24" s="5"/>
      <c r="K24" s="40">
        <v>3</v>
      </c>
      <c r="L24" s="5"/>
      <c r="M24" s="40"/>
      <c r="N24" s="5"/>
      <c r="O24" s="40">
        <v>5</v>
      </c>
      <c r="P24" s="5"/>
      <c r="Q24" s="44">
        <f aca="true" t="shared" si="0" ref="Q24:Q34">IF(ISNUMBER(G24),G24,0)+IF(ISNUMBER(I24),I24,0)-IF(ISNUMBER(K24),K24,0)+IF(ISNUMBER(M24),M24,0)-IF(ISNUMBER(O24),O24,0)</f>
        <v>1</v>
      </c>
      <c r="R24" s="5"/>
      <c r="S24" s="40"/>
      <c r="T24" s="5"/>
      <c r="U24" s="44">
        <f aca="true" t="shared" si="1" ref="U24:U39">IF(ISNUMBER(Q24),Q24,0)-IF(ISNUMBER(S24),S24,0)</f>
        <v>1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'[1]Meli S.'!$Q$25</f>
        <v>69</v>
      </c>
      <c r="H25" s="5"/>
      <c r="I25" s="40">
        <v>11</v>
      </c>
      <c r="J25" s="5"/>
      <c r="K25" s="40">
        <v>5</v>
      </c>
      <c r="L25" s="5"/>
      <c r="M25" s="40"/>
      <c r="N25" s="5"/>
      <c r="O25" s="40"/>
      <c r="P25" s="5"/>
      <c r="Q25" s="44">
        <f t="shared" si="0"/>
        <v>75</v>
      </c>
      <c r="R25" s="5"/>
      <c r="S25" s="40"/>
      <c r="T25" s="5"/>
      <c r="U25" s="44">
        <f t="shared" si="1"/>
        <v>75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'[1]Meli S.'!$Q$26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149</v>
      </c>
      <c r="E27" s="26"/>
      <c r="F27" s="5"/>
      <c r="G27" s="39">
        <f>'[1]Meli S.'!$Q$27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'[1]Meli S.'!$Q$28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'[1]Meli S.'!$Q$29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'[1]Meli S.'!$Q$30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'[1]Meli S.'!$Q$31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'[1]Meli S.'!$Q$32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'[1]Meli S.'!$Q$33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'[1]Meli S.'!$Q$34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'[1]Meli S.'!$Q$35</f>
        <v>24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>G35+I35-K35+M35-O35</f>
        <v>24</v>
      </c>
      <c r="R35" s="5"/>
      <c r="S35" s="40">
        <v>24</v>
      </c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'[1]Meli S.'!$Q$36</f>
        <v>46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G36+I36-K36+M36-O36</f>
        <v>46</v>
      </c>
      <c r="R36" s="5"/>
      <c r="S36" s="40">
        <v>46</v>
      </c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'[1]Meli S.'!$Q$37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>G37+I37-K37+M37-O37</f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'[1]Meli S.'!$Q$38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G38+I38-K38+M38-O38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'[1]Meli S.'!$Q$39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>G39+I39-K39+M39-O39</f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148</v>
      </c>
      <c r="H41" s="44"/>
      <c r="I41" s="45">
        <f>SUM(I23:I39)</f>
        <v>20</v>
      </c>
      <c r="J41" s="44"/>
      <c r="K41" s="45">
        <f>SUM(K23:K39)</f>
        <v>8</v>
      </c>
      <c r="L41" s="44"/>
      <c r="M41" s="45">
        <f>SUM(M23:M39)</f>
        <v>0</v>
      </c>
      <c r="N41" s="44"/>
      <c r="O41" s="45">
        <f>SUM(O23:O39)</f>
        <v>6</v>
      </c>
      <c r="P41" s="44"/>
      <c r="Q41" s="45">
        <f>SUM(Q23:Q39)</f>
        <v>154</v>
      </c>
      <c r="R41" s="44"/>
      <c r="S41" s="45">
        <f>SUM(S23:S39)</f>
        <v>72</v>
      </c>
      <c r="T41" s="44"/>
      <c r="U41" s="45">
        <f>SUM(U23:U39)</f>
        <v>82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16</v>
      </c>
      <c r="D49" s="142"/>
      <c r="E49" s="142"/>
      <c r="K49" s="5"/>
      <c r="L49" s="29" t="s">
        <v>57</v>
      </c>
      <c r="O49" s="30"/>
      <c r="R49" s="43" t="s">
        <v>161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65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2008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150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133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'[1]Micallef Trigona A.'!$Q$23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'[1]Micallef Trigona A.'!$Q$24</f>
        <v>397</v>
      </c>
      <c r="H24" s="5"/>
      <c r="I24" s="40">
        <v>12</v>
      </c>
      <c r="J24" s="5"/>
      <c r="K24" s="40">
        <v>5</v>
      </c>
      <c r="L24" s="5"/>
      <c r="M24" s="40"/>
      <c r="N24" s="5"/>
      <c r="O24" s="40"/>
      <c r="P24" s="5"/>
      <c r="Q24" s="44">
        <f t="shared" si="0"/>
        <v>404</v>
      </c>
      <c r="R24" s="5"/>
      <c r="S24" s="40"/>
      <c r="T24" s="5"/>
      <c r="U24" s="44">
        <f aca="true" t="shared" si="1" ref="U24:U39">IF(ISNUMBER(Q24),Q24,0)-IF(ISNUMBER(S24),S24,0)</f>
        <v>404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'[1]Micallef Trigona A.'!$Q$25</f>
        <v>158</v>
      </c>
      <c r="H25" s="5"/>
      <c r="I25" s="40">
        <v>3</v>
      </c>
      <c r="J25" s="5"/>
      <c r="K25" s="40"/>
      <c r="L25" s="5"/>
      <c r="M25" s="40"/>
      <c r="N25" s="5"/>
      <c r="O25" s="40"/>
      <c r="P25" s="5"/>
      <c r="Q25" s="44">
        <f t="shared" si="0"/>
        <v>161</v>
      </c>
      <c r="R25" s="5"/>
      <c r="S25" s="40"/>
      <c r="T25" s="5"/>
      <c r="U25" s="44">
        <f t="shared" si="1"/>
        <v>161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'[1]Micallef Trigona A.'!$Q$26</f>
        <v>82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82</v>
      </c>
      <c r="R26" s="5"/>
      <c r="S26" s="40"/>
      <c r="T26" s="5"/>
      <c r="U26" s="44">
        <f t="shared" si="1"/>
        <v>82</v>
      </c>
      <c r="V26" s="27"/>
    </row>
    <row r="27" spans="2:22" ht="15.75" customHeight="1">
      <c r="B27" s="25"/>
      <c r="C27" s="26">
        <v>5</v>
      </c>
      <c r="D27" s="26" t="s">
        <v>149</v>
      </c>
      <c r="E27" s="26"/>
      <c r="F27" s="5"/>
      <c r="G27" s="39">
        <f>'[1]Micallef Trigona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'[1]Micallef Trigona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'[1]Micallef Trigona A.'!$Q$29</f>
        <v>18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18</v>
      </c>
      <c r="R29" s="5"/>
      <c r="S29" s="40"/>
      <c r="T29" s="5"/>
      <c r="U29" s="44">
        <f t="shared" si="1"/>
        <v>18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'[1]Micallef Trigona A.'!$Q$30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'[1]Micallef Trigona A.'!$Q$31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'[1]Micallef Trigona A.'!$Q$32</f>
        <v>4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4</v>
      </c>
      <c r="R32" s="5"/>
      <c r="S32" s="40"/>
      <c r="T32" s="5"/>
      <c r="U32" s="44">
        <f t="shared" si="1"/>
        <v>4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'[1]Micallef Trigona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'[1]Micallef Trigona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'[1]Micallef Trigona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'[1]Micallef Trigona A.'!$Q$36</f>
        <v>207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207</v>
      </c>
      <c r="R36" s="5"/>
      <c r="S36" s="40"/>
      <c r="T36" s="5"/>
      <c r="U36" s="44">
        <f>IF(ISNUMBER(Q36),Q36,0)-IF(ISNUMBER(S36),S36,0)</f>
        <v>207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'[1]Micallef Trigona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'[1]Micallef Trigona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'[1]Micallef Trigona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866</v>
      </c>
      <c r="H41" s="44"/>
      <c r="I41" s="45">
        <f>SUM(I23:I39)</f>
        <v>15</v>
      </c>
      <c r="J41" s="44"/>
      <c r="K41" s="45">
        <f>SUM(K23:K39)</f>
        <v>5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876</v>
      </c>
      <c r="R41" s="44"/>
      <c r="S41" s="45">
        <f>SUM(S23:S39)</f>
        <v>0</v>
      </c>
      <c r="T41" s="44"/>
      <c r="U41" s="45">
        <f>SUM(U23:U39)</f>
        <v>876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16</v>
      </c>
      <c r="D49" s="142"/>
      <c r="E49" s="142"/>
      <c r="K49" s="5"/>
      <c r="L49" s="29" t="s">
        <v>57</v>
      </c>
      <c r="O49" s="30"/>
      <c r="R49" s="43" t="s">
        <v>162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L25" sqref="L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66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2008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150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133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'[1]Mizzi A.'!$Q$23</f>
        <v>0</v>
      </c>
      <c r="H23" s="5"/>
      <c r="I23" s="39">
        <v>3</v>
      </c>
      <c r="J23" s="5"/>
      <c r="K23" s="39">
        <v>3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'[1]Mizzi A.'!$Q$24</f>
        <v>192</v>
      </c>
      <c r="H24" s="5"/>
      <c r="I24" s="40">
        <v>5</v>
      </c>
      <c r="J24" s="5"/>
      <c r="K24" s="40">
        <v>2</v>
      </c>
      <c r="L24" s="5"/>
      <c r="M24" s="40"/>
      <c r="N24" s="5"/>
      <c r="O24" s="40"/>
      <c r="P24" s="5"/>
      <c r="Q24" s="44">
        <f t="shared" si="0"/>
        <v>195</v>
      </c>
      <c r="R24" s="5"/>
      <c r="S24" s="40"/>
      <c r="T24" s="5"/>
      <c r="U24" s="44">
        <f aca="true" t="shared" si="1" ref="U24:U39">IF(ISNUMBER(Q24),Q24,0)-IF(ISNUMBER(S24),S24,0)</f>
        <v>195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'[1]Mizzi A.'!$Q$25</f>
        <v>44</v>
      </c>
      <c r="H25" s="5"/>
      <c r="I25" s="40">
        <v>8</v>
      </c>
      <c r="J25" s="5"/>
      <c r="K25" s="40">
        <v>18</v>
      </c>
      <c r="L25" s="5"/>
      <c r="M25" s="40"/>
      <c r="N25" s="5"/>
      <c r="O25" s="40"/>
      <c r="P25" s="5"/>
      <c r="Q25" s="44">
        <f t="shared" si="0"/>
        <v>34</v>
      </c>
      <c r="R25" s="5"/>
      <c r="S25" s="40"/>
      <c r="T25" s="5"/>
      <c r="U25" s="44">
        <f t="shared" si="1"/>
        <v>34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'[1]Mizzi A.'!$Q$26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149</v>
      </c>
      <c r="E27" s="26"/>
      <c r="F27" s="5"/>
      <c r="G27" s="39">
        <f>'[1]Mizzi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'[1]Mizzi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'[1]Mizzi A.'!$Q$29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'[1]Mizzi A.'!$Q$30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'[1]Mizzi A.'!$Q$31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'[1]Mizzi A.'!$Q$32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'[1]Mizzi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'[1]Mizzi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'[1]Mizzi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'[1]Mizzi A.'!$Q$36</f>
        <v>302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302</v>
      </c>
      <c r="R36" s="5"/>
      <c r="S36" s="40"/>
      <c r="T36" s="5"/>
      <c r="U36" s="44">
        <f>IF(ISNUMBER(Q36),Q36,0)-IF(ISNUMBER(S36),S36,0)</f>
        <v>302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'[1]Mizzi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'[1]Mizzi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'[1]Mizzi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538</v>
      </c>
      <c r="H41" s="44"/>
      <c r="I41" s="45">
        <f>SUM(I23:I39)</f>
        <v>16</v>
      </c>
      <c r="J41" s="44"/>
      <c r="K41" s="45">
        <f>SUM(K23:K39)</f>
        <v>23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531</v>
      </c>
      <c r="R41" s="44"/>
      <c r="S41" s="45">
        <f>SUM(S23:S39)</f>
        <v>0</v>
      </c>
      <c r="T41" s="44"/>
      <c r="U41" s="45">
        <f>SUM(U23:U39)</f>
        <v>531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16</v>
      </c>
      <c r="D49" s="142"/>
      <c r="E49" s="142"/>
      <c r="K49" s="5"/>
      <c r="L49" s="29" t="s">
        <v>57</v>
      </c>
      <c r="O49" s="30"/>
      <c r="R49" s="43" t="s">
        <v>76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6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5">
      <selection activeCell="R50" sqref="R50"/>
    </sheetView>
  </sheetViews>
  <sheetFormatPr defaultColWidth="9.140625" defaultRowHeight="12.75"/>
  <cols>
    <col min="1" max="1" width="2.0039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148437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137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2008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150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133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'[1]Clarke D.'!$Q$23</f>
        <v>13</v>
      </c>
      <c r="H23" s="5"/>
      <c r="I23" s="39">
        <v>10</v>
      </c>
      <c r="J23" s="5"/>
      <c r="K23" s="39">
        <v>8</v>
      </c>
      <c r="L23" s="5"/>
      <c r="M23" s="39">
        <v>3</v>
      </c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18</v>
      </c>
      <c r="R23" s="5"/>
      <c r="S23" s="39"/>
      <c r="T23" s="5"/>
      <c r="U23" s="44">
        <f>IF(ISNUMBER(Q23),Q23,0)-IF(ISNUMBER(S23),S23,0)</f>
        <v>18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'[1]Clarke D.'!$Q$24</f>
        <v>55</v>
      </c>
      <c r="H24" s="5"/>
      <c r="I24" s="40">
        <v>5</v>
      </c>
      <c r="J24" s="5"/>
      <c r="K24" s="40"/>
      <c r="L24" s="5"/>
      <c r="M24" s="40"/>
      <c r="N24" s="5"/>
      <c r="O24" s="40">
        <v>3</v>
      </c>
      <c r="P24" s="5"/>
      <c r="Q24" s="44">
        <f t="shared" si="0"/>
        <v>57</v>
      </c>
      <c r="R24" s="5"/>
      <c r="S24" s="40">
        <v>1</v>
      </c>
      <c r="T24" s="5"/>
      <c r="U24" s="44">
        <f aca="true" t="shared" si="1" ref="U24:U39">IF(ISNUMBER(Q24),Q24,0)-IF(ISNUMBER(S24),S24,0)</f>
        <v>56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'[1]Clarke D.'!$Q$25</f>
        <v>29</v>
      </c>
      <c r="H25" s="5"/>
      <c r="I25" s="40">
        <v>8</v>
      </c>
      <c r="J25" s="5"/>
      <c r="K25" s="40">
        <v>8</v>
      </c>
      <c r="L25" s="5"/>
      <c r="M25" s="40"/>
      <c r="N25" s="5"/>
      <c r="O25" s="40"/>
      <c r="P25" s="5"/>
      <c r="Q25" s="44">
        <f t="shared" si="0"/>
        <v>29</v>
      </c>
      <c r="R25" s="5"/>
      <c r="S25" s="40"/>
      <c r="T25" s="5"/>
      <c r="U25" s="44">
        <f t="shared" si="1"/>
        <v>29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'[1]Clarke D.'!$Q$26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149</v>
      </c>
      <c r="E27" s="26"/>
      <c r="F27" s="5"/>
      <c r="G27" s="39">
        <f>'[1]Clarke D.'!$Q$27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'[1]Clarke D.'!$Q$28</f>
        <v>1320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1320</v>
      </c>
      <c r="R28" s="5"/>
      <c r="S28" s="40"/>
      <c r="T28" s="5"/>
      <c r="U28" s="44">
        <f t="shared" si="1"/>
        <v>1320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'[1]Clarke D.'!$Q$29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'[1]Clarke D.'!$Q$30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'[1]Clarke D.'!$Q$31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'[1]Clarke D.'!$Q$32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'[1]Clarke D.'!$Q$33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'[1]Clarke D.'!$Q$34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'[1]Clarke D.'!$Q$35</f>
        <v>37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37</v>
      </c>
      <c r="R35" s="5"/>
      <c r="S35" s="40">
        <v>16</v>
      </c>
      <c r="T35" s="5"/>
      <c r="U35" s="44">
        <f t="shared" si="1"/>
        <v>21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'[1]Clarke D.'!$Q$36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'[1]Clarke D.'!$Q$37</f>
        <v>0</v>
      </c>
      <c r="H37" s="5"/>
      <c r="I37" s="40">
        <v>1</v>
      </c>
      <c r="J37" s="5"/>
      <c r="K37" s="40"/>
      <c r="L37" s="5"/>
      <c r="M37" s="40"/>
      <c r="N37" s="5"/>
      <c r="O37" s="40"/>
      <c r="P37" s="5"/>
      <c r="Q37" s="44">
        <f t="shared" si="0"/>
        <v>1</v>
      </c>
      <c r="R37" s="5"/>
      <c r="S37" s="40"/>
      <c r="T37" s="5"/>
      <c r="U37" s="44">
        <f t="shared" si="1"/>
        <v>1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'[1]Clarke D.'!$Q$38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'[1]Clarke D.'!$Q$39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1454</v>
      </c>
      <c r="H41" s="44"/>
      <c r="I41" s="45">
        <f>SUM(I23:I39)</f>
        <v>24</v>
      </c>
      <c r="J41" s="44"/>
      <c r="K41" s="45">
        <f>SUM(K23:K39)</f>
        <v>16</v>
      </c>
      <c r="L41" s="44"/>
      <c r="M41" s="45">
        <f>SUM(M23:M39)</f>
        <v>3</v>
      </c>
      <c r="N41" s="44"/>
      <c r="O41" s="45">
        <f>SUM(O23:O39)</f>
        <v>3</v>
      </c>
      <c r="P41" s="44"/>
      <c r="Q41" s="45">
        <f>SUM(Q23:Q39)</f>
        <v>1462</v>
      </c>
      <c r="R41" s="44"/>
      <c r="S41" s="45">
        <f>SUM(S23:S39)</f>
        <v>17</v>
      </c>
      <c r="T41" s="44"/>
      <c r="U41" s="45">
        <f>SUM(U23:U39)</f>
        <v>1445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16</v>
      </c>
      <c r="D49" s="142"/>
      <c r="E49" s="142"/>
      <c r="K49" s="5"/>
      <c r="L49" s="29" t="s">
        <v>57</v>
      </c>
      <c r="O49" s="30"/>
      <c r="R49" s="43" t="s">
        <v>163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0">
      <selection activeCell="D9" sqref="D9"/>
    </sheetView>
  </sheetViews>
  <sheetFormatPr defaultColWidth="9.140625" defaultRowHeight="12.75"/>
  <cols>
    <col min="1" max="1" width="0.13671875" style="0" customWidth="1"/>
    <col min="2" max="2" width="19.140625" style="0" customWidth="1"/>
    <col min="3" max="18" width="5.421875" style="0" bestFit="1" customWidth="1"/>
    <col min="19" max="19" width="5.421875" style="0" customWidth="1"/>
    <col min="20" max="20" width="6.57421875" style="0" customWidth="1"/>
    <col min="21" max="21" width="5.140625" style="0" customWidth="1"/>
    <col min="22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34" t="s">
        <v>103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1:22" s="118" customFormat="1" ht="12.75" customHeight="1">
      <c r="A4" s="136" t="s">
        <v>104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1:22" s="119" customFormat="1" ht="15" customHeight="1">
      <c r="A5" s="137" t="s">
        <v>105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1:22" s="118" customFormat="1" ht="15" customHeight="1">
      <c r="A6" s="138" t="str">
        <f>CONCATENATE(Kriminal!G6," ",Kriminal!H6)</f>
        <v>Statistika Ghal AWISSU, 2008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25</v>
      </c>
      <c r="D9" s="86" t="s">
        <v>26</v>
      </c>
      <c r="E9" s="86" t="s">
        <v>134</v>
      </c>
      <c r="F9" s="86" t="s">
        <v>142</v>
      </c>
      <c r="G9" s="86" t="s">
        <v>27</v>
      </c>
      <c r="H9" s="86" t="s">
        <v>28</v>
      </c>
      <c r="I9" s="86" t="s">
        <v>143</v>
      </c>
      <c r="J9" s="86" t="s">
        <v>24</v>
      </c>
      <c r="K9" s="86" t="s">
        <v>29</v>
      </c>
      <c r="L9" s="86" t="s">
        <v>30</v>
      </c>
      <c r="M9" s="86" t="s">
        <v>31</v>
      </c>
      <c r="N9" s="86" t="s">
        <v>144</v>
      </c>
      <c r="O9" s="86" t="s">
        <v>32</v>
      </c>
      <c r="P9" s="86" t="s">
        <v>145</v>
      </c>
      <c r="Q9" s="86" t="s">
        <v>33</v>
      </c>
      <c r="R9" s="86" t="s">
        <v>127</v>
      </c>
      <c r="S9" s="87" t="s">
        <v>34</v>
      </c>
      <c r="T9" s="88" t="s">
        <v>35</v>
      </c>
      <c r="U9" s="89" t="s">
        <v>36</v>
      </c>
      <c r="V9" s="90" t="s">
        <v>37</v>
      </c>
    </row>
    <row r="10" spans="2:22" ht="15.75" customHeight="1">
      <c r="B10" s="91" t="s">
        <v>48</v>
      </c>
      <c r="C10" s="92">
        <f>SUMIF('Apap Bologna J.'!$D$23:$D$39,B10,'Apap Bologna J.'!$I$23:$I$39)</f>
        <v>0</v>
      </c>
      <c r="D10" s="92">
        <f>SUMIF('Cassar J.'!$D$23:$D$39,B10,'Cassar J.'!$I$23:$I$39)</f>
        <v>0</v>
      </c>
      <c r="E10" s="92">
        <f>SUMIF('Quintano L.'!$D$23:$D$39,B10,'Quintano L.'!$I$23:$I$39)</f>
        <v>24</v>
      </c>
      <c r="F10" s="92">
        <f>SUMIF('Demicoli S.'!$D$23:$D$39,B10,'Demicoli S.'!$I$23:$I$39)</f>
        <v>0</v>
      </c>
      <c r="G10" s="92">
        <f>SUMIF('Grixti G.'!$D$23:$D$39,B10,'Grixti G.'!$I$23:$I$39)</f>
        <v>0</v>
      </c>
      <c r="H10" s="92">
        <f>SUMIF('Hayman M.'!$D$23:$D$39,B10,'Hayman M.'!$I$23:$I$39)</f>
        <v>2</v>
      </c>
      <c r="I10" s="92">
        <f>SUMIF('Demicoli A.'!$D$23:$D$39,B10,'Demicoli A.'!$I$23:$I$39)</f>
        <v>0</v>
      </c>
      <c r="J10" s="92">
        <f>SUMIF('Mallia M.'!$D$23:$D$39,B10,'Mallia M.'!$I$23:$I$39)</f>
        <v>0</v>
      </c>
      <c r="K10" s="92">
        <f>SUMIF('Meli S.'!$D$23:$D$39,B10,'Meli S.'!$I$23:$I$39)</f>
        <v>1</v>
      </c>
      <c r="L10" s="92">
        <f>SUMIF('Micallef Trigona A.'!$D$23:$D$39,B10,'Micallef Trigona A.'!$I$23:$I$39)</f>
        <v>0</v>
      </c>
      <c r="M10" s="92">
        <f>SUMIF('Mizzi A.'!$D$23:$D$39,B10,'Mizzi A.'!$I$23:$I$39)</f>
        <v>3</v>
      </c>
      <c r="N10" s="92">
        <f>SUMIF('Clarke D.'!$D$23:$D$39,B10,'Clarke D.'!$I$23:$I$39)</f>
        <v>10</v>
      </c>
      <c r="O10" s="92">
        <f>SUMIF('Padovani Grima J.'!$D$23:$D$39,B10,'Padovani Grima J.'!$I$23:$I$39)</f>
        <v>0</v>
      </c>
      <c r="P10" s="92">
        <f>SUMIF('Grima E.'!$D$23:$D$39,B10,'Grima E.'!$I$23:$I$39)</f>
        <v>4</v>
      </c>
      <c r="Q10" s="92">
        <f>SUMIF('Scerri Herrera C.'!$D$23:$D$39,B10,'Scerri Herrera C.'!$I$23:$I$39)</f>
        <v>0</v>
      </c>
      <c r="R10" s="92">
        <f>SUMIF('Vella Antonio Giovanni'!$D$23:$D$39,B10,'Vella Antonio Giovanni'!$I$23:$I$39)</f>
        <v>0</v>
      </c>
      <c r="S10" s="124">
        <f>SUM(C10:R10)</f>
        <v>44</v>
      </c>
      <c r="T10" s="94">
        <f aca="true" t="shared" si="0" ref="T10:T26">S10/$S$27</f>
        <v>0.14521452145214522</v>
      </c>
      <c r="U10" s="95"/>
      <c r="V10" s="96"/>
    </row>
    <row r="11" spans="2:22" ht="15.75" customHeight="1">
      <c r="B11" s="97" t="s">
        <v>49</v>
      </c>
      <c r="C11" s="98">
        <f>SUMIF('Apap Bologna J.'!$D$23:$D$39,B11,'Apap Bologna J.'!$I$23:$I$39)</f>
        <v>0</v>
      </c>
      <c r="D11" s="98">
        <f>SUMIF('Cassar J.'!$D$23:$D$39,B11,'Cassar J.'!$I$23:$I$39)</f>
        <v>0</v>
      </c>
      <c r="E11" s="98">
        <f>SUMIF('Quintano L.'!$D$23:$D$39,B11,'Quintano L.'!$I$23:$I$39)</f>
        <v>12</v>
      </c>
      <c r="F11" s="98">
        <f>SUMIF('Demicoli S.'!$D$23:$D$39,B11,'Demicoli S.'!$I$23:$I$39)</f>
        <v>11</v>
      </c>
      <c r="G11" s="98">
        <f>SUMIF('Grixti G.'!$D$23:$D$39,B11,'Grixti G.'!$I$23:$I$39)</f>
        <v>0</v>
      </c>
      <c r="H11" s="98">
        <f>SUMIF('Hayman M.'!$D$23:$D$39,B11,'Hayman M.'!$I$23:$I$39)</f>
        <v>13</v>
      </c>
      <c r="I11" s="98">
        <f>SUMIF('Demicoli A.'!$D$23:$D$39,B11,'Demicoli A.'!$I$23:$I$39)</f>
        <v>8</v>
      </c>
      <c r="J11" s="98">
        <f>SUMIF('Mallia M.'!$D$23:$D$39,B11,'Mallia M.'!$I$23:$I$39)</f>
        <v>1</v>
      </c>
      <c r="K11" s="98">
        <f>SUMIF('Meli S.'!$D$23:$D$39,B11,'Meli S.'!$I$23:$I$39)</f>
        <v>8</v>
      </c>
      <c r="L11" s="98">
        <f>SUMIF('Micallef Trigona A.'!$D$23:$D$39,B11,'Micallef Trigona A.'!$I$23:$I$39)</f>
        <v>12</v>
      </c>
      <c r="M11" s="98">
        <f>SUMIF('Mizzi A.'!$D$23:$D$39,B11,'Mizzi A.'!$I$23:$I$39)</f>
        <v>5</v>
      </c>
      <c r="N11" s="98">
        <f>SUMIF('Clarke D.'!$D$23:$D$39,B11,'Clarke D.'!$I$23:$I$39)</f>
        <v>5</v>
      </c>
      <c r="O11" s="98">
        <f>SUMIF('Padovani Grima J.'!$D$23:$D$39,B11,'Padovani Grima J.'!$I$23:$I$39)</f>
        <v>9</v>
      </c>
      <c r="P11" s="98">
        <f>SUMIF('Grima E.'!$D$23:$D$39,B11,'Grima E.'!$I$23:$I$39)</f>
        <v>7</v>
      </c>
      <c r="Q11" s="98">
        <f>SUMIF('Scerri Herrera C.'!$D$23:$D$39,B11,'Scerri Herrera C.'!$I$23:$I$39)</f>
        <v>8</v>
      </c>
      <c r="R11" s="98">
        <f>SUMIF('Vella Antonio Giovanni'!$D$23:$D$39,B11,'Vella Antonio Giovanni'!$I$23:$I$39)</f>
        <v>17</v>
      </c>
      <c r="S11" s="125">
        <f aca="true" t="shared" si="1" ref="S11:S27">SUM(C11:R11)</f>
        <v>116</v>
      </c>
      <c r="T11" s="100">
        <f t="shared" si="0"/>
        <v>0.38283828382838286</v>
      </c>
      <c r="U11" s="101"/>
      <c r="V11" s="102"/>
    </row>
    <row r="12" spans="2:22" ht="15.75" customHeight="1">
      <c r="B12" s="103" t="s">
        <v>21</v>
      </c>
      <c r="C12" s="104">
        <f>SUMIF('Apap Bologna J.'!$D$23:$D$39,B12,'Apap Bologna J.'!$I$23:$I$39)</f>
        <v>8</v>
      </c>
      <c r="D12" s="104">
        <f>SUMIF('Cassar J.'!$D$23:$D$39,B12,'Cassar J.'!$I$23:$I$39)</f>
        <v>0</v>
      </c>
      <c r="E12" s="104">
        <f>SUMIF('Quintano L.'!$D$23:$D$39,B12,'Quintano L.'!$I$23:$I$39)</f>
        <v>2</v>
      </c>
      <c r="F12" s="104">
        <f>SUMIF('Demicoli S.'!$D$23:$D$39,B12,'Demicoli S.'!$I$23:$I$39)</f>
        <v>0</v>
      </c>
      <c r="G12" s="104">
        <f>SUMIF('Grixti G.'!$D$23:$D$39,B12,'Grixti G.'!$I$23:$I$39)</f>
        <v>6</v>
      </c>
      <c r="H12" s="104">
        <f>SUMIF('Hayman M.'!$D$23:$D$39,B12,'Hayman M.'!$I$23:$I$39)</f>
        <v>7</v>
      </c>
      <c r="I12" s="104">
        <f>SUMIF('Demicoli A.'!$D$23:$D$39,B12,'Demicoli A.'!$I$23:$I$39)</f>
        <v>6</v>
      </c>
      <c r="J12" s="104">
        <f>SUMIF('Mallia M.'!$D$23:$D$39,B12,'Mallia M.'!$I$23:$I$39)</f>
        <v>4</v>
      </c>
      <c r="K12" s="104">
        <f>SUMIF('Meli S.'!$D$23:$D$39,B12,'Meli S.'!$I$23:$I$39)</f>
        <v>11</v>
      </c>
      <c r="L12" s="104">
        <f>SUMIF('Micallef Trigona A.'!$D$23:$D$39,B12,'Micallef Trigona A.'!$I$23:$I$39)</f>
        <v>3</v>
      </c>
      <c r="M12" s="104">
        <f>SUMIF('Mizzi A.'!$D$23:$D$39,B12,'Mizzi A.'!$I$23:$I$39)</f>
        <v>8</v>
      </c>
      <c r="N12" s="104">
        <f>SUMIF('Clarke D.'!$D$23:$D$39,B12,'Clarke D.'!$I$23:$I$39)</f>
        <v>8</v>
      </c>
      <c r="O12" s="104">
        <f>SUMIF('Padovani Grima J.'!$D$23:$D$39,B12,'Padovani Grima J.'!$I$23:$I$39)</f>
        <v>8</v>
      </c>
      <c r="P12" s="104">
        <f>SUMIF('Grima E.'!$D$23:$D$39,B12,'Grima E.'!$I$23:$I$39)</f>
        <v>6</v>
      </c>
      <c r="Q12" s="104">
        <f>SUMIF('Scerri Herrera C.'!$D$23:$D$39,B12,'Scerri Herrera C.'!$I$23:$I$39)</f>
        <v>11</v>
      </c>
      <c r="R12" s="104">
        <f>SUMIF('Vella Antonio Giovanni'!$D$23:$D$39,B12,'Vella Antonio Giovanni'!$I$23:$I$39)</f>
        <v>3</v>
      </c>
      <c r="S12" s="126">
        <f t="shared" si="1"/>
        <v>91</v>
      </c>
      <c r="T12" s="106">
        <f t="shared" si="0"/>
        <v>0.30033003300330036</v>
      </c>
      <c r="U12" s="107">
        <f>SUM(S10:S12)</f>
        <v>251</v>
      </c>
      <c r="V12" s="108">
        <f>U12/$S$27</f>
        <v>0.8283828382838284</v>
      </c>
    </row>
    <row r="13" spans="2:22" ht="15.75" customHeight="1">
      <c r="B13" s="91" t="s">
        <v>8</v>
      </c>
      <c r="C13" s="92">
        <f>SUMIF('Apap Bologna J.'!$D$23:$D$39,B13,'Apap Bologna J.'!$I$23:$I$39)</f>
        <v>0</v>
      </c>
      <c r="D13" s="92">
        <f>SUMIF('Cassar J.'!$D$23:$D$39,B13,'Cassar J.'!$I$23:$I$39)</f>
        <v>0</v>
      </c>
      <c r="E13" s="92">
        <f>SUMIF('Quintano L.'!$D$23:$D$39,B13,'Quintano L.'!$I$23:$I$39)</f>
        <v>0</v>
      </c>
      <c r="F13" s="92">
        <f>SUMIF('Demicoli S.'!$D$23:$D$39,B13,'Demicoli S.'!$I$23:$I$39)</f>
        <v>0</v>
      </c>
      <c r="G13" s="92">
        <f>SUMIF('Grixti G.'!$D$23:$D$39,B13,'Grixti G.'!$I$23:$I$39)</f>
        <v>0</v>
      </c>
      <c r="H13" s="92">
        <f>SUMIF('Hayman M.'!$D$23:$D$39,B13,'Hayman M.'!$I$23:$I$39)</f>
        <v>0</v>
      </c>
      <c r="I13" s="92">
        <f>SUMIF('Demicoli A.'!$D$23:$D$39,B13,'Demicoli A.'!$I$23:$I$39)</f>
        <v>0</v>
      </c>
      <c r="J13" s="92">
        <f>SUMIF('Mallia M.'!$D$23:$D$39,B13,'Mallia M.'!$I$23:$I$39)</f>
        <v>0</v>
      </c>
      <c r="K13" s="92">
        <f>SUMIF('Meli S.'!$D$23:$D$39,B13,'Meli S.'!$I$23:$I$39)</f>
        <v>0</v>
      </c>
      <c r="L13" s="92">
        <f>SUMIF('Micallef Trigona A.'!$D$23:$D$39,B13,'Micallef Trigona A.'!$I$23:$I$39)</f>
        <v>0</v>
      </c>
      <c r="M13" s="92">
        <f>SUMIF('Mizzi A.'!$D$23:$D$39,B13,'Mizzi A.'!$I$23:$I$39)</f>
        <v>0</v>
      </c>
      <c r="N13" s="92">
        <f>SUMIF('Clarke D.'!$D$23:$D$39,B13,'Clarke D.'!$I$23:$I$39)</f>
        <v>0</v>
      </c>
      <c r="O13" s="92">
        <f>SUMIF('Padovani Grima J.'!$D$23:$D$39,B13,'Padovani Grima J.'!$I$23:$I$39)</f>
        <v>0</v>
      </c>
      <c r="P13" s="92">
        <f>SUMIF('Grima E.'!$D$23:$D$39,B13,'Grima E.'!$I$23:$I$39)</f>
        <v>0</v>
      </c>
      <c r="Q13" s="92">
        <f>SUMIF('Scerri Herrera C.'!$D$23:$D$39,B13,'Scerri Herrera C.'!$I$23:$I$39)</f>
        <v>0</v>
      </c>
      <c r="R13" s="92">
        <f>SUMIF('Vella Antonio Giovanni'!$D$23:$D$39,B13,'Vella Antonio Giovanni'!$I$23:$I$39)</f>
        <v>0</v>
      </c>
      <c r="S13" s="124">
        <f t="shared" si="1"/>
        <v>0</v>
      </c>
      <c r="T13" s="94">
        <f t="shared" si="0"/>
        <v>0</v>
      </c>
      <c r="U13" s="95"/>
      <c r="V13" s="96"/>
    </row>
    <row r="14" spans="2:22" ht="15.75" customHeight="1">
      <c r="B14" s="97" t="s">
        <v>149</v>
      </c>
      <c r="C14" s="98">
        <f>SUMIF('Apap Bologna J.'!$D$23:$D$39,B14,'Apap Bologna J.'!$I$23:$I$39)</f>
        <v>0</v>
      </c>
      <c r="D14" s="98">
        <f>SUMIF('Cassar J.'!$D$23:$D$39,B14,'Cassar J.'!$I$23:$I$39)</f>
        <v>0</v>
      </c>
      <c r="E14" s="98">
        <f>SUMIF('Quintano L.'!$D$23:$D$39,B14,'Quintano L.'!$I$23:$I$39)</f>
        <v>0</v>
      </c>
      <c r="F14" s="98">
        <f>SUMIF('Demicoli S.'!$D$23:$D$39,B14,'Demicoli S.'!$I$23:$I$39)</f>
        <v>0</v>
      </c>
      <c r="G14" s="98">
        <f>SUMIF('Grixti G.'!$D$23:$D$39,B14,'Grixti G.'!$I$23:$I$39)</f>
        <v>0</v>
      </c>
      <c r="H14" s="98">
        <f>SUMIF('Hayman M.'!$D$23:$D$39,B14,'Hayman M.'!$I$23:$I$39)</f>
        <v>0</v>
      </c>
      <c r="I14" s="98">
        <f>SUMIF('Demicoli A.'!$D$23:$D$39,B14,'Demicoli A.'!$I$23:$I$39)</f>
        <v>0</v>
      </c>
      <c r="J14" s="98">
        <f>SUMIF('Mallia M.'!$D$23:$D$39,B14,'Mallia M.'!$I$23:$I$39)</f>
        <v>0</v>
      </c>
      <c r="K14" s="98">
        <f>SUMIF('Meli S.'!$D$23:$D$39,B14,'Meli S.'!$I$23:$I$39)</f>
        <v>0</v>
      </c>
      <c r="L14" s="98">
        <f>SUMIF('Micallef Trigona A.'!$D$23:$D$39,B14,'Micallef Trigona A.'!$I$23:$I$39)</f>
        <v>0</v>
      </c>
      <c r="M14" s="98">
        <f>SUMIF('Mizzi A.'!$D$23:$D$39,B14,'Mizzi A.'!$I$23:$I$39)</f>
        <v>0</v>
      </c>
      <c r="N14" s="98">
        <f>SUMIF('Clarke D.'!$D$23:$D$39,B14,'Clarke D.'!$I$23:$I$39)</f>
        <v>0</v>
      </c>
      <c r="O14" s="98">
        <f>SUMIF('Padovani Grima J.'!$D$23:$D$39,B14,'Padovani Grima J.'!$I$23:$I$39)</f>
        <v>0</v>
      </c>
      <c r="P14" s="98">
        <f>SUMIF('Grima E.'!$D$23:$D$39,B14,'Grima E.'!$I$23:$I$39)</f>
        <v>0</v>
      </c>
      <c r="Q14" s="98">
        <f>SUMIF('Scerri Herrera C.'!$D$23:$D$39,B14,'Scerri Herrera C.'!$I$23:$I$39)</f>
        <v>0</v>
      </c>
      <c r="R14" s="98">
        <f>SUMIF('Vella Antonio Giovanni'!$D$23:$D$39,B14,'Vella Antonio Giovanni'!$I$23:$I$39)</f>
        <v>0</v>
      </c>
      <c r="S14" s="125">
        <f t="shared" si="1"/>
        <v>0</v>
      </c>
      <c r="T14" s="100">
        <f t="shared" si="0"/>
        <v>0</v>
      </c>
      <c r="U14" s="101"/>
      <c r="V14" s="102"/>
    </row>
    <row r="15" spans="2:22" ht="15.75" customHeight="1">
      <c r="B15" s="103" t="s">
        <v>50</v>
      </c>
      <c r="C15" s="104">
        <f>SUMIF('Apap Bologna J.'!$D$23:$D$39,B15,'Apap Bologna J.'!$I$23:$I$39)</f>
        <v>0</v>
      </c>
      <c r="D15" s="104">
        <f>SUMIF('Cassar J.'!$D$23:$D$39,B15,'Cassar J.'!$I$23:$I$39)</f>
        <v>0</v>
      </c>
      <c r="E15" s="104">
        <f>SUMIF('Quintano L.'!$D$23:$D$39,B15,'Quintano L.'!$I$23:$I$39)</f>
        <v>0</v>
      </c>
      <c r="F15" s="104">
        <f>SUMIF('Demicoli S.'!$D$23:$D$39,B15,'Demicoli S.'!$I$23:$I$39)</f>
        <v>0</v>
      </c>
      <c r="G15" s="104">
        <f>SUMIF('Grixti G.'!$D$23:$D$39,B15,'Grixti G.'!$I$23:$I$39)</f>
        <v>0</v>
      </c>
      <c r="H15" s="104">
        <f>SUMIF('Hayman M.'!$D$23:$D$39,B15,'Hayman M.'!$I$23:$I$39)</f>
        <v>0</v>
      </c>
      <c r="I15" s="104">
        <f>SUMIF('Demicoli A.'!$D$23:$D$39,B15,'Demicoli A.'!$I$23:$I$39)</f>
        <v>0</v>
      </c>
      <c r="J15" s="104">
        <f>SUMIF('Mallia M.'!$D$23:$D$39,B15,'Mallia M.'!$I$23:$I$39)</f>
        <v>0</v>
      </c>
      <c r="K15" s="104">
        <f>SUMIF('Meli S.'!$D$23:$D$39,B15,'Meli S.'!$I$23:$I$39)</f>
        <v>0</v>
      </c>
      <c r="L15" s="104">
        <f>SUMIF('Micallef Trigona A.'!$D$23:$D$39,B15,'Micallef Trigona A.'!$I$23:$I$39)</f>
        <v>0</v>
      </c>
      <c r="M15" s="104">
        <f>SUMIF('Mizzi A.'!$D$23:$D$39,B15,'Mizzi A.'!$I$23:$I$39)</f>
        <v>0</v>
      </c>
      <c r="N15" s="104">
        <f>SUMIF('Clarke D.'!$D$23:$D$39,B15,'Clarke D.'!$I$23:$I$39)</f>
        <v>0</v>
      </c>
      <c r="O15" s="104">
        <f>SUMIF('Padovani Grima J.'!$D$23:$D$39,B15,'Padovani Grima J.'!$I$23:$I$39)</f>
        <v>0</v>
      </c>
      <c r="P15" s="104">
        <f>SUMIF('Grima E.'!$D$23:$D$39,B15,'Grima E.'!$I$23:$I$39)</f>
        <v>0</v>
      </c>
      <c r="Q15" s="104">
        <f>SUMIF('Scerri Herrera C.'!$D$23:$D$39,B15,'Scerri Herrera C.'!$I$23:$I$39)</f>
        <v>0</v>
      </c>
      <c r="R15" s="104">
        <f>SUMIF('Vella Antonio Giovanni'!$D$23:$D$39,B15,'Vella Antonio Giovanni'!$I$23:$I$39)</f>
        <v>0</v>
      </c>
      <c r="S15" s="126">
        <f t="shared" si="1"/>
        <v>0</v>
      </c>
      <c r="T15" s="106">
        <f t="shared" si="0"/>
        <v>0</v>
      </c>
      <c r="U15" s="107">
        <f>SUM(S13:S15)</f>
        <v>0</v>
      </c>
      <c r="V15" s="108">
        <f>U15/$S$27</f>
        <v>0</v>
      </c>
    </row>
    <row r="16" spans="2:22" ht="15.75" customHeight="1">
      <c r="B16" s="91" t="s">
        <v>9</v>
      </c>
      <c r="C16" s="92">
        <f>SUMIF('Apap Bologna J.'!$D$23:$D$39,B16,'Apap Bologna J.'!$I$23:$I$39)</f>
        <v>0</v>
      </c>
      <c r="D16" s="92">
        <f>SUMIF('Cassar J.'!$D$23:$D$39,B16,'Cassar J.'!$I$23:$I$39)</f>
        <v>0</v>
      </c>
      <c r="E16" s="92">
        <f>SUMIF('Quintano L.'!$D$23:$D$39,B16,'Quintano L.'!$I$23:$I$39)</f>
        <v>0</v>
      </c>
      <c r="F16" s="92">
        <f>SUMIF('Demicoli S.'!$D$23:$D$39,B16,'Demicoli S.'!$I$23:$I$39)</f>
        <v>0</v>
      </c>
      <c r="G16" s="92">
        <f>SUMIF('Grixti G.'!$D$23:$D$39,B16,'Grixti G.'!$I$23:$I$39)</f>
        <v>0</v>
      </c>
      <c r="H16" s="92">
        <f>SUMIF('Hayman M.'!$D$23:$D$39,B16,'Hayman M.'!$I$23:$I$39)</f>
        <v>0</v>
      </c>
      <c r="I16" s="92">
        <f>SUMIF('Demicoli A.'!$D$23:$D$39,B16,'Demicoli A.'!$I$23:$I$39)</f>
        <v>0</v>
      </c>
      <c r="J16" s="92">
        <f>SUMIF('Mallia M.'!$D$23:$D$39,B16,'Mallia M.'!$I$23:$I$39)</f>
        <v>0</v>
      </c>
      <c r="K16" s="92">
        <f>SUMIF('Meli S.'!$D$23:$D$39,B16,'Meli S.'!$I$23:$I$39)</f>
        <v>0</v>
      </c>
      <c r="L16" s="92">
        <f>SUMIF('Micallef Trigona A.'!$D$23:$D$39,B16,'Micallef Trigona A.'!$I$23:$I$39)</f>
        <v>0</v>
      </c>
      <c r="M16" s="92">
        <f>SUMIF('Mizzi A.'!$D$23:$D$39,B16,'Mizzi A.'!$I$23:$I$39)</f>
        <v>0</v>
      </c>
      <c r="N16" s="92">
        <f>SUMIF('Clarke D.'!$D$23:$D$39,B16,'Clarke D.'!$I$23:$I$39)</f>
        <v>0</v>
      </c>
      <c r="O16" s="92">
        <f>SUMIF('Padovani Grima J.'!$D$23:$D$39,B16,'Padovani Grima J.'!$I$23:$I$39)</f>
        <v>0</v>
      </c>
      <c r="P16" s="92">
        <f>SUMIF('Grima E.'!$D$23:$D$39,B16,'Grima E.'!$I$23:$I$39)</f>
        <v>0</v>
      </c>
      <c r="Q16" s="92">
        <f>SUMIF('Scerri Herrera C.'!$D$23:$D$39,B16,'Scerri Herrera C.'!$I$23:$I$39)</f>
        <v>0</v>
      </c>
      <c r="R16" s="92">
        <f>SUMIF('Vella Antonio Giovanni'!$D$23:$D$39,B16,'Vella Antonio Giovanni'!$I$23:$I$39)</f>
        <v>0</v>
      </c>
      <c r="S16" s="124">
        <f t="shared" si="1"/>
        <v>0</v>
      </c>
      <c r="T16" s="94">
        <f t="shared" si="0"/>
        <v>0</v>
      </c>
      <c r="U16" s="95"/>
      <c r="V16" s="96"/>
    </row>
    <row r="17" spans="2:22" ht="15.75" customHeight="1">
      <c r="B17" s="97" t="s">
        <v>51</v>
      </c>
      <c r="C17" s="98">
        <f>SUMIF('Apap Bologna J.'!$D$23:$D$39,B17,'Apap Bologna J.'!$I$23:$I$39)</f>
        <v>51</v>
      </c>
      <c r="D17" s="98">
        <f>SUMIF('Cassar J.'!$D$23:$D$39,B17,'Cassar J.'!$I$23:$I$39)</f>
        <v>0</v>
      </c>
      <c r="E17" s="98">
        <f>SUMIF('Quintano L.'!$D$23:$D$39,B17,'Quintano L.'!$I$23:$I$39)</f>
        <v>0</v>
      </c>
      <c r="F17" s="98">
        <f>SUMIF('Demicoli S.'!$D$23:$D$39,B17,'Demicoli S.'!$I$23:$I$39)</f>
        <v>0</v>
      </c>
      <c r="G17" s="98">
        <f>SUMIF('Grixti G.'!$D$23:$D$39,B17,'Grixti G.'!$I$23:$I$39)</f>
        <v>0</v>
      </c>
      <c r="H17" s="98">
        <f>SUMIF('Hayman M.'!$D$23:$D$39,B17,'Hayman M.'!$I$23:$I$39)</f>
        <v>0</v>
      </c>
      <c r="I17" s="98">
        <f>SUMIF('Demicoli A.'!$D$23:$D$39,B17,'Demicoli A.'!$I$23:$I$39)</f>
        <v>0</v>
      </c>
      <c r="J17" s="98">
        <f>SUMIF('Mallia M.'!$D$23:$D$39,B17,'Mallia M.'!$I$23:$I$39)</f>
        <v>0</v>
      </c>
      <c r="K17" s="98">
        <f>SUMIF('Meli S.'!$D$23:$D$39,B17,'Meli S.'!$I$23:$I$39)</f>
        <v>0</v>
      </c>
      <c r="L17" s="98">
        <f>SUMIF('Micallef Trigona A.'!$D$23:$D$39,B17,'Micallef Trigona A.'!$I$23:$I$39)</f>
        <v>0</v>
      </c>
      <c r="M17" s="98">
        <f>SUMIF('Mizzi A.'!$D$23:$D$39,B17,'Mizzi A.'!$I$23:$I$39)</f>
        <v>0</v>
      </c>
      <c r="N17" s="98">
        <f>SUMIF('Clarke D.'!$D$23:$D$39,B17,'Clarke D.'!$I$23:$I$39)</f>
        <v>0</v>
      </c>
      <c r="O17" s="98">
        <f>SUMIF('Padovani Grima J.'!$D$23:$D$39,B17,'Padovani Grima J.'!$I$23:$I$39)</f>
        <v>0</v>
      </c>
      <c r="P17" s="98">
        <f>SUMIF('Grima E.'!$D$23:$D$39,B17,'Grima E.'!$I$23:$I$39)</f>
        <v>0</v>
      </c>
      <c r="Q17" s="98">
        <f>SUMIF('Scerri Herrera C.'!$D$23:$D$39,B17,'Scerri Herrera C.'!$I$23:$I$39)</f>
        <v>0</v>
      </c>
      <c r="R17" s="98">
        <f>SUMIF('Vella Antonio Giovanni'!$D$23:$D$39,B17,'Vella Antonio Giovanni'!$I$23:$I$39)</f>
        <v>0</v>
      </c>
      <c r="S17" s="125">
        <f t="shared" si="1"/>
        <v>51</v>
      </c>
      <c r="T17" s="100">
        <f t="shared" si="0"/>
        <v>0.16831683168316833</v>
      </c>
      <c r="U17" s="101"/>
      <c r="V17" s="102"/>
    </row>
    <row r="18" spans="2:22" ht="15.75" customHeight="1">
      <c r="B18" s="97" t="s">
        <v>52</v>
      </c>
      <c r="C18" s="98">
        <f>SUMIF('Apap Bologna J.'!$D$23:$D$39,B18,'Apap Bologna J.'!$I$23:$I$39)</f>
        <v>0</v>
      </c>
      <c r="D18" s="98">
        <f>SUMIF('Cassar J.'!$D$23:$D$39,B18,'Cassar J.'!$I$23:$I$39)</f>
        <v>0</v>
      </c>
      <c r="E18" s="98">
        <f>SUMIF('Quintano L.'!$D$23:$D$39,B18,'Quintano L.'!$I$23:$I$39)</f>
        <v>0</v>
      </c>
      <c r="F18" s="98">
        <f>SUMIF('Demicoli S.'!$D$23:$D$39,B18,'Demicoli S.'!$I$23:$I$39)</f>
        <v>0</v>
      </c>
      <c r="G18" s="98">
        <f>SUMIF('Grixti G.'!$D$23:$D$39,B18,'Grixti G.'!$I$23:$I$39)</f>
        <v>0</v>
      </c>
      <c r="H18" s="98">
        <f>SUMIF('Hayman M.'!$D$23:$D$39,B18,'Hayman M.'!$I$23:$I$39)</f>
        <v>0</v>
      </c>
      <c r="I18" s="98">
        <f>SUMIF('Demicoli A.'!$D$23:$D$39,B18,'Demicoli A.'!$I$23:$I$39)</f>
        <v>0</v>
      </c>
      <c r="J18" s="98">
        <f>SUMIF('Mallia M.'!$D$23:$D$39,B18,'Mallia M.'!$I$23:$I$39)</f>
        <v>0</v>
      </c>
      <c r="K18" s="98">
        <f>SUMIF('Meli S.'!$D$23:$D$39,B18,'Meli S.'!$I$23:$I$39)</f>
        <v>0</v>
      </c>
      <c r="L18" s="98">
        <f>SUMIF('Micallef Trigona A.'!$D$23:$D$39,B18,'Micallef Trigona A.'!$I$23:$I$39)</f>
        <v>0</v>
      </c>
      <c r="M18" s="98">
        <f>SUMIF('Mizzi A.'!$D$23:$D$39,B18,'Mizzi A.'!$I$23:$I$39)</f>
        <v>0</v>
      </c>
      <c r="N18" s="98">
        <f>SUMIF('Clarke D.'!$D$23:$D$39,B18,'Clarke D.'!$I$23:$I$39)</f>
        <v>0</v>
      </c>
      <c r="O18" s="98">
        <f>SUMIF('Padovani Grima J.'!$D$23:$D$39,B18,'Padovani Grima J.'!$I$23:$I$39)</f>
        <v>0</v>
      </c>
      <c r="P18" s="98">
        <f>SUMIF('Grima E.'!$D$23:$D$39,B18,'Grima E.'!$I$23:$I$39)</f>
        <v>0</v>
      </c>
      <c r="Q18" s="98">
        <f>SUMIF('Scerri Herrera C.'!$D$23:$D$39,B18,'Scerri Herrera C.'!$I$23:$I$39)</f>
        <v>0</v>
      </c>
      <c r="R18" s="98">
        <f>SUMIF('Vella Antonio Giovanni'!$D$23:$D$39,B18,'Vella Antonio Giovanni'!$I$23:$I$39)</f>
        <v>0</v>
      </c>
      <c r="S18" s="125">
        <f t="shared" si="1"/>
        <v>0</v>
      </c>
      <c r="T18" s="100">
        <f t="shared" si="0"/>
        <v>0</v>
      </c>
      <c r="U18" s="101"/>
      <c r="V18" s="102"/>
    </row>
    <row r="19" spans="2:22" ht="15.75" customHeight="1">
      <c r="B19" s="97" t="s">
        <v>53</v>
      </c>
      <c r="C19" s="98">
        <f>SUMIF('Apap Bologna J.'!$D$23:$D$39,B19,'Apap Bologna J.'!$I$23:$I$39)</f>
        <v>0</v>
      </c>
      <c r="D19" s="98">
        <f>SUMIF('Cassar J.'!$D$23:$D$39,B19,'Cassar J.'!$I$23:$I$39)</f>
        <v>0</v>
      </c>
      <c r="E19" s="98">
        <f>SUMIF('Quintano L.'!$D$23:$D$39,B19,'Quintano L.'!$I$23:$I$39)</f>
        <v>0</v>
      </c>
      <c r="F19" s="98">
        <f>SUMIF('Demicoli S.'!$D$23:$D$39,B19,'Demicoli S.'!$I$23:$I$39)</f>
        <v>0</v>
      </c>
      <c r="G19" s="98">
        <f>SUMIF('Grixti G.'!$D$23:$D$39,B19,'Grixti G.'!$I$23:$I$39)</f>
        <v>0</v>
      </c>
      <c r="H19" s="98">
        <f>SUMIF('Hayman M.'!$D$23:$D$39,B19,'Hayman M.'!$I$23:$I$39)</f>
        <v>0</v>
      </c>
      <c r="I19" s="98">
        <f>SUMIF('Demicoli A.'!$D$23:$D$39,B19,'Demicoli A.'!$I$23:$I$39)</f>
        <v>0</v>
      </c>
      <c r="J19" s="98">
        <f>SUMIF('Mallia M.'!$D$23:$D$39,B19,'Mallia M.'!$I$23:$I$39)</f>
        <v>0</v>
      </c>
      <c r="K19" s="98">
        <f>SUMIF('Meli S.'!$D$23:$D$39,B19,'Meli S.'!$I$23:$I$39)</f>
        <v>0</v>
      </c>
      <c r="L19" s="98">
        <f>SUMIF('Micallef Trigona A.'!$D$23:$D$39,B19,'Micallef Trigona A.'!$I$23:$I$39)</f>
        <v>0</v>
      </c>
      <c r="M19" s="98">
        <f>SUMIF('Mizzi A.'!$D$23:$D$39,B19,'Mizzi A.'!$I$23:$I$39)</f>
        <v>0</v>
      </c>
      <c r="N19" s="98">
        <f>SUMIF('Clarke D.'!$D$23:$D$39,B19,'Clarke D.'!$I$23:$I$39)</f>
        <v>0</v>
      </c>
      <c r="O19" s="98">
        <f>SUMIF('Padovani Grima J.'!$D$23:$D$39,B19,'Padovani Grima J.'!$I$23:$I$39)</f>
        <v>0</v>
      </c>
      <c r="P19" s="98">
        <f>SUMIF('Grima E.'!$D$23:$D$39,B19,'Grima E.'!$I$23:$I$39)</f>
        <v>0</v>
      </c>
      <c r="Q19" s="98">
        <f>SUMIF('Scerri Herrera C.'!$D$23:$D$39,B19,'Scerri Herrera C.'!$I$23:$I$39)</f>
        <v>0</v>
      </c>
      <c r="R19" s="98">
        <f>SUMIF('Vella Antonio Giovanni'!$D$23:$D$39,B19,'Vella Antonio Giovanni'!$I$23:$I$39)</f>
        <v>0</v>
      </c>
      <c r="S19" s="125">
        <f t="shared" si="1"/>
        <v>0</v>
      </c>
      <c r="T19" s="100">
        <f t="shared" si="0"/>
        <v>0</v>
      </c>
      <c r="U19" s="101"/>
      <c r="V19" s="102"/>
    </row>
    <row r="20" spans="2:22" ht="15.75" customHeight="1">
      <c r="B20" s="103" t="s">
        <v>54</v>
      </c>
      <c r="C20" s="104">
        <f>SUMIF('Apap Bologna J.'!$D$23:$D$39,B20,'Apap Bologna J.'!$I$23:$I$39)</f>
        <v>0</v>
      </c>
      <c r="D20" s="104">
        <f>SUMIF('Cassar J.'!$D$23:$D$39,B20,'Cassar J.'!$I$23:$I$39)</f>
        <v>0</v>
      </c>
      <c r="E20" s="104">
        <f>SUMIF('Quintano L.'!$D$23:$D$39,B20,'Quintano L.'!$I$23:$I$39)</f>
        <v>0</v>
      </c>
      <c r="F20" s="104">
        <f>SUMIF('Demicoli S.'!$D$23:$D$39,B20,'Demicoli S.'!$I$23:$I$39)</f>
        <v>0</v>
      </c>
      <c r="G20" s="104">
        <f>SUMIF('Grixti G.'!$D$23:$D$39,B20,'Grixti G.'!$I$23:$I$39)</f>
        <v>0</v>
      </c>
      <c r="H20" s="104">
        <f>SUMIF('Hayman M.'!$D$23:$D$39,B20,'Hayman M.'!$I$23:$I$39)</f>
        <v>0</v>
      </c>
      <c r="I20" s="104">
        <f>SUMIF('Demicoli A.'!$D$23:$D$39,B20,'Demicoli A.'!$I$23:$I$39)</f>
        <v>0</v>
      </c>
      <c r="J20" s="104">
        <f>SUMIF('Mallia M.'!$D$23:$D$39,B20,'Mallia M.'!$I$23:$I$39)</f>
        <v>0</v>
      </c>
      <c r="K20" s="104">
        <f>SUMIF('Meli S.'!$D$23:$D$39,B20,'Meli S.'!$I$23:$I$39)</f>
        <v>0</v>
      </c>
      <c r="L20" s="104">
        <f>SUMIF('Micallef Trigona A.'!$D$23:$D$39,B20,'Micallef Trigona A.'!$I$23:$I$39)</f>
        <v>0</v>
      </c>
      <c r="M20" s="104">
        <f>SUMIF('Mizzi A.'!$D$23:$D$39,B20,'Mizzi A.'!$I$23:$I$39)</f>
        <v>0</v>
      </c>
      <c r="N20" s="104">
        <f>SUMIF('Clarke D.'!$D$23:$D$39,B20,'Clarke D.'!$I$23:$I$39)</f>
        <v>0</v>
      </c>
      <c r="O20" s="104">
        <f>SUMIF('Padovani Grima J.'!$D$23:$D$39,B20,'Padovani Grima J.'!$I$23:$I$39)</f>
        <v>0</v>
      </c>
      <c r="P20" s="104">
        <f>SUMIF('Grima E.'!$D$23:$D$39,B20,'Grima E.'!$I$23:$I$39)</f>
        <v>0</v>
      </c>
      <c r="Q20" s="104">
        <f>SUMIF('Scerri Herrera C.'!$D$23:$D$39,B20,'Scerri Herrera C.'!$I$23:$I$39)</f>
        <v>0</v>
      </c>
      <c r="R20" s="104">
        <f>SUMIF('Vella Antonio Giovanni'!$D$23:$D$39,B20,'Vella Antonio Giovanni'!$I$23:$I$39)</f>
        <v>0</v>
      </c>
      <c r="S20" s="126">
        <f t="shared" si="1"/>
        <v>0</v>
      </c>
      <c r="T20" s="106">
        <f t="shared" si="0"/>
        <v>0</v>
      </c>
      <c r="U20" s="107">
        <f>SUM(S16:S20)</f>
        <v>51</v>
      </c>
      <c r="V20" s="108">
        <f>U20/$S$27</f>
        <v>0.16831683168316833</v>
      </c>
    </row>
    <row r="21" spans="2:22" ht="15.75" customHeight="1">
      <c r="B21" s="91" t="s">
        <v>55</v>
      </c>
      <c r="C21" s="92">
        <f>SUMIF('Apap Bologna J.'!$D$23:$D$39,B21,'Apap Bologna J.'!$I$23:$I$39)</f>
        <v>0</v>
      </c>
      <c r="D21" s="92">
        <f>SUMIF('Cassar J.'!$D$23:$D$39,B21,'Cassar J.'!$I$23:$I$39)</f>
        <v>0</v>
      </c>
      <c r="E21" s="92">
        <f>SUMIF('Quintano L.'!$D$23:$D$39,B21,'Quintano L.'!$I$23:$I$39)</f>
        <v>0</v>
      </c>
      <c r="F21" s="92">
        <f>SUMIF('Demicoli S.'!$D$23:$D$39,B21,'Demicoli S.'!$I$23:$I$39)</f>
        <v>0</v>
      </c>
      <c r="G21" s="92">
        <f>SUMIF('Grixti G.'!$D$23:$D$39,B21,'Grixti G.'!$I$23:$I$39)</f>
        <v>0</v>
      </c>
      <c r="H21" s="92">
        <f>SUMIF('Hayman M.'!$D$23:$D$39,B21,'Hayman M.'!$I$23:$I$39)</f>
        <v>0</v>
      </c>
      <c r="I21" s="92">
        <f>SUMIF('Demicoli A.'!$D$23:$D$39,B21,'Demicoli A.'!$I$23:$I$39)</f>
        <v>0</v>
      </c>
      <c r="J21" s="92">
        <f>SUMIF('Mallia M.'!$D$23:$D$39,B21,'Mallia M.'!$I$23:$I$39)</f>
        <v>0</v>
      </c>
      <c r="K21" s="92">
        <f>SUMIF('Meli S.'!$D$23:$D$39,B21,'Meli S.'!$I$23:$I$39)</f>
        <v>0</v>
      </c>
      <c r="L21" s="92">
        <f>SUMIF('Micallef Trigona A.'!$D$23:$D$39,B21,'Micallef Trigona A.'!$I$23:$I$39)</f>
        <v>0</v>
      </c>
      <c r="M21" s="92">
        <f>SUMIF('Mizzi A.'!$D$23:$D$39,B21,'Mizzi A.'!$I$23:$I$39)</f>
        <v>0</v>
      </c>
      <c r="N21" s="92">
        <f>SUMIF('Clarke D.'!$D$23:$D$39,B21,'Clarke D.'!$I$23:$I$39)</f>
        <v>0</v>
      </c>
      <c r="O21" s="92">
        <f>SUMIF('Padovani Grima J.'!$D$23:$D$39,B21,'Padovani Grima J.'!$I$23:$I$39)</f>
        <v>0</v>
      </c>
      <c r="P21" s="92">
        <f>SUMIF('Grima E.'!$D$23:$D$39,B21,'Grima E.'!$I$23:$I$39)</f>
        <v>0</v>
      </c>
      <c r="Q21" s="92">
        <f>SUMIF('Scerri Herrera C.'!$D$23:$D$39,B21,'Scerri Herrera C.'!$I$23:$I$39)</f>
        <v>0</v>
      </c>
      <c r="R21" s="92">
        <f>SUMIF('Vella Antonio Giovanni'!$D$23:$D$39,B21,'Vella Antonio Giovanni'!$I$23:$I$39)</f>
        <v>0</v>
      </c>
      <c r="S21" s="124">
        <f t="shared" si="1"/>
        <v>0</v>
      </c>
      <c r="T21" s="94">
        <f t="shared" si="0"/>
        <v>0</v>
      </c>
      <c r="U21" s="95"/>
      <c r="V21" s="96"/>
    </row>
    <row r="22" spans="2:22" ht="15.75" customHeight="1">
      <c r="B22" s="103" t="s">
        <v>56</v>
      </c>
      <c r="C22" s="104">
        <f>SUMIF('Apap Bologna J.'!$D$23:$D$39,B22,'Apap Bologna J.'!$I$23:$I$39)</f>
        <v>0</v>
      </c>
      <c r="D22" s="104">
        <f>SUMIF('Cassar J.'!$D$23:$D$39,B22,'Cassar J.'!$I$23:$I$39)</f>
        <v>0</v>
      </c>
      <c r="E22" s="104">
        <f>SUMIF('Quintano L.'!$D$23:$D$39,B22,'Quintano L.'!$I$23:$I$39)</f>
        <v>0</v>
      </c>
      <c r="F22" s="104">
        <f>SUMIF('Demicoli S.'!$D$23:$D$39,B22,'Demicoli S.'!$I$23:$I$39)</f>
        <v>0</v>
      </c>
      <c r="G22" s="104">
        <f>SUMIF('Grixti G.'!$D$23:$D$39,B22,'Grixti G.'!$I$23:$I$39)</f>
        <v>0</v>
      </c>
      <c r="H22" s="104">
        <f>SUMIF('Hayman M.'!$D$23:$D$39,B22,'Hayman M.'!$I$23:$I$39)</f>
        <v>0</v>
      </c>
      <c r="I22" s="104">
        <f>SUMIF('Demicoli A.'!$D$23:$D$39,B22,'Demicoli A.'!$I$23:$I$39)</f>
        <v>0</v>
      </c>
      <c r="J22" s="104">
        <f>SUMIF('Mallia M.'!$D$23:$D$39,B22,'Mallia M.'!$I$23:$I$39)</f>
        <v>0</v>
      </c>
      <c r="K22" s="104">
        <f>SUMIF('Meli S.'!$D$23:$D$39,B22,'Meli S.'!$I$23:$I$39)</f>
        <v>0</v>
      </c>
      <c r="L22" s="104">
        <f>SUMIF('Micallef Trigona A.'!$D$23:$D$39,B22,'Micallef Trigona A.'!$I$23:$I$39)</f>
        <v>0</v>
      </c>
      <c r="M22" s="104">
        <f>SUMIF('Mizzi A.'!$D$23:$D$39,B22,'Mizzi A.'!$I$23:$I$39)</f>
        <v>0</v>
      </c>
      <c r="N22" s="104">
        <f>SUMIF('Clarke D.'!$D$23:$D$39,B22,'Clarke D.'!$I$23:$I$39)</f>
        <v>0</v>
      </c>
      <c r="O22" s="104">
        <f>SUMIF('Padovani Grima J.'!$D$23:$D$39,B22,'Padovani Grima J.'!$I$23:$I$39)</f>
        <v>0</v>
      </c>
      <c r="P22" s="104">
        <f>SUMIF('Grima E.'!$D$23:$D$39,B22,'Grima E.'!$I$23:$I$39)</f>
        <v>0</v>
      </c>
      <c r="Q22" s="104">
        <f>SUMIF('Scerri Herrera C.'!$D$23:$D$39,B22,'Scerri Herrera C.'!$I$23:$I$39)</f>
        <v>0</v>
      </c>
      <c r="R22" s="104">
        <f>SUMIF('Vella Antonio Giovanni'!$D$23:$D$39,B22,'Vella Antonio Giovanni'!$I$23:$I$39)</f>
        <v>0</v>
      </c>
      <c r="S22" s="126">
        <f t="shared" si="1"/>
        <v>0</v>
      </c>
      <c r="T22" s="106">
        <f t="shared" si="0"/>
        <v>0</v>
      </c>
      <c r="U22" s="107">
        <f>SUM(S21:S22)</f>
        <v>0</v>
      </c>
      <c r="V22" s="108">
        <f>U22/$S$27</f>
        <v>0</v>
      </c>
    </row>
    <row r="23" spans="2:22" ht="15.75" customHeight="1">
      <c r="B23" s="91" t="s">
        <v>22</v>
      </c>
      <c r="C23" s="92">
        <f>SUMIF('Apap Bologna J.'!$D$23:$D$39,B23,'Apap Bologna J.'!$I$23:$I$39)</f>
        <v>0</v>
      </c>
      <c r="D23" s="92">
        <f>SUMIF('Cassar J.'!$D$23:$D$39,B23,'Cassar J.'!$I$23:$I$39)</f>
        <v>0</v>
      </c>
      <c r="E23" s="92">
        <f>SUMIF('Quintano L.'!$D$23:$D$39,B23,'Quintano L.'!$I$23:$I$39)</f>
        <v>0</v>
      </c>
      <c r="F23" s="92">
        <f>SUMIF('Demicoli S.'!$D$23:$D$39,B23,'Demicoli S.'!$I$23:$I$39)</f>
        <v>0</v>
      </c>
      <c r="G23" s="92">
        <f>SUMIF('Grixti G.'!$D$23:$D$39,B23,'Grixti G.'!$I$23:$I$39)</f>
        <v>0</v>
      </c>
      <c r="H23" s="92">
        <f>SUMIF('Hayman M.'!$D$23:$D$39,B23,'Hayman M.'!$I$23:$I$39)</f>
        <v>0</v>
      </c>
      <c r="I23" s="92">
        <f>SUMIF('Demicoli A.'!$D$23:$D$39,B23,'Demicoli A.'!$I$23:$I$39)</f>
        <v>0</v>
      </c>
      <c r="J23" s="92">
        <f>SUMIF('Mallia M.'!$D$23:$D$39,B23,'Mallia M.'!$I$23:$I$39)</f>
        <v>0</v>
      </c>
      <c r="K23" s="92">
        <f>SUMIF('Meli S.'!$D$23:$D$39,B23,'Meli S.'!$I$23:$I$39)</f>
        <v>0</v>
      </c>
      <c r="L23" s="92">
        <f>SUMIF('Micallef Trigona A.'!$D$23:$D$39,B23,'Micallef Trigona A.'!$I$23:$I$39)</f>
        <v>0</v>
      </c>
      <c r="M23" s="92">
        <f>SUMIF('Mizzi A.'!$D$23:$D$39,B23,'Mizzi A.'!$I$23:$I$39)</f>
        <v>0</v>
      </c>
      <c r="N23" s="92">
        <f>SUMIF('Clarke D.'!$D$23:$D$39,B23,'Clarke D.'!$I$23:$I$39)</f>
        <v>0</v>
      </c>
      <c r="O23" s="92">
        <f>SUMIF('Padovani Grima J.'!$D$23:$D$39,B23,'Padovani Grima J.'!$I$23:$I$39)</f>
        <v>0</v>
      </c>
      <c r="P23" s="92">
        <f>SUMIF('Grima E.'!$D$23:$D$39,B23,'Grima E.'!$I$23:$I$39)</f>
        <v>0</v>
      </c>
      <c r="Q23" s="92">
        <f>SUMIF('Scerri Herrera C.'!$D$23:$D$39,B23,'Scerri Herrera C.'!$I$23:$I$39)</f>
        <v>0</v>
      </c>
      <c r="R23" s="92">
        <f>SUMIF('Vella Antonio Giovanni'!$D$23:$D$39,B23,'Vella Antonio Giovanni'!$I$23:$I$39)</f>
        <v>0</v>
      </c>
      <c r="S23" s="124">
        <f t="shared" si="1"/>
        <v>0</v>
      </c>
      <c r="T23" s="109">
        <f t="shared" si="0"/>
        <v>0</v>
      </c>
      <c r="U23" s="110">
        <f>SUM(S23)</f>
        <v>0</v>
      </c>
      <c r="V23" s="111">
        <f>U23/$S$27</f>
        <v>0</v>
      </c>
    </row>
    <row r="24" spans="2:22" ht="15.75" customHeight="1">
      <c r="B24" s="91" t="s">
        <v>130</v>
      </c>
      <c r="C24" s="92">
        <f>SUMIF('Apap Bologna J.'!$D$23:$D$39,B24,'Apap Bologna J.'!$I$23:$I$39)</f>
        <v>0</v>
      </c>
      <c r="D24" s="92">
        <f>SUMIF('Cassar J.'!$D$23:$D$39,B24,'Cassar J.'!$I$23:$I$39)</f>
        <v>0</v>
      </c>
      <c r="E24" s="92">
        <f>SUMIF('Quintano L.'!$D$23:$D$39,B24,'Quintano L.'!$I$23:$I$39)</f>
        <v>0</v>
      </c>
      <c r="F24" s="92">
        <f>SUMIF('Demicoli S.'!$D$23:$D$39,B24,'Demicoli S.'!$I$23:$I$39)</f>
        <v>0</v>
      </c>
      <c r="G24" s="92">
        <f>SUMIF('Grixti G.'!$D$23:$D$39,B24,'Grixti G.'!$I$23:$I$39)</f>
        <v>0</v>
      </c>
      <c r="H24" s="92">
        <f>SUMIF('Hayman M.'!$D$23:$D$39,B24,'Hayman M.'!$I$23:$I$39)</f>
        <v>0</v>
      </c>
      <c r="I24" s="92">
        <f>SUMIF('Demicoli A.'!$D$23:$D$39,B24,'Demicoli A.'!$I$23:$I$39)</f>
        <v>0</v>
      </c>
      <c r="J24" s="92">
        <f>SUMIF('Mallia M.'!$D$23:$D$39,B24,'Mallia M.'!$I$23:$I$39)</f>
        <v>0</v>
      </c>
      <c r="K24" s="92">
        <f>SUMIF('Meli S.'!$D$23:$D$39,B24,'Meli S.'!$I$23:$I$39)</f>
        <v>0</v>
      </c>
      <c r="L24" s="92">
        <f>SUMIF('Micallef Trigona A.'!$D$23:$D$39,B24,'Micallef Trigona A.'!$I$23:$I$39)</f>
        <v>0</v>
      </c>
      <c r="M24" s="92">
        <f>SUMIF('Mizzi A.'!$D$23:$D$39,B24,'Mizzi A.'!$I$23:$I$39)</f>
        <v>0</v>
      </c>
      <c r="N24" s="92">
        <f>SUMIF('Clarke D.'!$D$23:$D$39,B24,'Clarke D.'!$I$23:$I$39)</f>
        <v>1</v>
      </c>
      <c r="O24" s="92">
        <f>SUMIF('Padovani Grima J.'!$D$23:$D$39,B24,'Padovani Grima J.'!$I$23:$I$39)</f>
        <v>0</v>
      </c>
      <c r="P24" s="92">
        <f>SUMIF('Grima E.'!$D$23:$D$39,B24,'Grima E.'!$I$23:$I$39)</f>
        <v>0</v>
      </c>
      <c r="Q24" s="92">
        <f>SUMIF('Scerri Herrera C.'!$D$23:$D$39,B24,'Scerri Herrera C.'!$I$23:$I$39)</f>
        <v>0</v>
      </c>
      <c r="R24" s="92">
        <f>SUMIF('Vella Antonio Giovanni'!$D$23:$D$39,B24,'Vella Antonio Giovanni'!$I$23:$I$39)</f>
        <v>0</v>
      </c>
      <c r="S24" s="124">
        <f t="shared" si="1"/>
        <v>1</v>
      </c>
      <c r="T24" s="109">
        <f t="shared" si="0"/>
        <v>0.0033003300330033004</v>
      </c>
      <c r="U24" s="110">
        <f>SUM(S24)</f>
        <v>1</v>
      </c>
      <c r="V24" s="111">
        <f>U24/$S$27</f>
        <v>0.0033003300330033004</v>
      </c>
    </row>
    <row r="25" spans="2:22" ht="15.75" customHeight="1">
      <c r="B25" s="91" t="s">
        <v>131</v>
      </c>
      <c r="C25" s="92">
        <f>SUMIF('Apap Bologna J.'!$D$23:$D$39,B25,'Apap Bologna J.'!$I$23:$I$39)</f>
        <v>0</v>
      </c>
      <c r="D25" s="92">
        <f>SUMIF('Cassar J.'!$D$23:$D$39,B25,'Cassar J.'!$I$23:$I$39)</f>
        <v>0</v>
      </c>
      <c r="E25" s="92">
        <f>SUMIF('Quintano L.'!$D$23:$D$39,B25,'Quintano L.'!$I$23:$I$39)</f>
        <v>0</v>
      </c>
      <c r="F25" s="92">
        <f>SUMIF('Demicoli S.'!$D$23:$D$39,B25,'Demicoli S.'!$I$23:$I$39)</f>
        <v>0</v>
      </c>
      <c r="G25" s="92">
        <f>SUMIF('Grixti G.'!$D$23:$D$39,B25,'Grixti G.'!$I$23:$I$39)</f>
        <v>0</v>
      </c>
      <c r="H25" s="92">
        <f>SUMIF('Hayman M.'!$D$23:$D$39,B25,'Hayman M.'!$I$23:$I$39)</f>
        <v>0</v>
      </c>
      <c r="I25" s="92">
        <f>SUMIF('Demicoli A.'!$D$23:$D$39,B25,'Demicoli A.'!$I$23:$I$39)</f>
        <v>0</v>
      </c>
      <c r="J25" s="92">
        <f>SUMIF('Mallia M.'!$D$23:$D$39,B25,'Mallia M.'!$I$23:$I$39)</f>
        <v>0</v>
      </c>
      <c r="K25" s="92">
        <f>SUMIF('Meli S.'!$D$23:$D$39,B25,'Meli S.'!$I$23:$I$39)</f>
        <v>0</v>
      </c>
      <c r="L25" s="92">
        <f>SUMIF('Micallef Trigona A.'!$D$23:$D$39,B25,'Micallef Trigona A.'!$I$23:$I$39)</f>
        <v>0</v>
      </c>
      <c r="M25" s="92">
        <f>SUMIF('Mizzi A.'!$D$23:$D$39,B25,'Mizzi A.'!$I$23:$I$39)</f>
        <v>0</v>
      </c>
      <c r="N25" s="92">
        <f>SUMIF('Clarke D.'!$D$23:$D$39,B25,'Clarke D.'!$I$23:$I$39)</f>
        <v>0</v>
      </c>
      <c r="O25" s="92">
        <f>SUMIF('Padovani Grima J.'!$D$23:$D$39,B25,'Padovani Grima J.'!$I$23:$I$39)</f>
        <v>0</v>
      </c>
      <c r="P25" s="92">
        <f>SUMIF('Grima E.'!$D$23:$D$39,B25,'Grima E.'!$I$23:$I$39)</f>
        <v>0</v>
      </c>
      <c r="Q25" s="92">
        <f>SUMIF('Scerri Herrera C.'!$D$23:$D$39,B25,'Scerri Herrera C.'!$I$23:$I$39)</f>
        <v>0</v>
      </c>
      <c r="R25" s="92">
        <f>SUMIF('Vella Antonio Giovanni'!$D$23:$D$39,B25,'Vella Antonio Giovanni'!$I$23:$I$39)</f>
        <v>0</v>
      </c>
      <c r="S25" s="124">
        <f t="shared" si="1"/>
        <v>0</v>
      </c>
      <c r="T25" s="109">
        <f t="shared" si="0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132</v>
      </c>
      <c r="C26" s="92">
        <f>SUMIF('Apap Bologna J.'!$D$23:$D$39,B26,'Apap Bologna J.'!$I$23:$I$39)</f>
        <v>0</v>
      </c>
      <c r="D26" s="92">
        <f>SUMIF('Cassar J.'!$D$23:$D$39,B26,'Cassar J.'!$I$23:$I$39)</f>
        <v>0</v>
      </c>
      <c r="E26" s="92">
        <f>SUMIF('Quintano L.'!$D$23:$D$39,B26,'Quintano L.'!$I$23:$I$39)</f>
        <v>0</v>
      </c>
      <c r="F26" s="92">
        <f>SUMIF('Demicoli S.'!$D$23:$D$39,B26,'Demicoli S.'!$I$23:$I$39)</f>
        <v>0</v>
      </c>
      <c r="G26" s="92">
        <f>SUMIF('Grixti G.'!$D$23:$D$39,B26,'Grixti G.'!$I$23:$I$39)</f>
        <v>0</v>
      </c>
      <c r="H26" s="92">
        <f>SUMIF('Hayman M.'!$D$23:$D$39,B26,'Hayman M.'!$I$23:$I$39)</f>
        <v>0</v>
      </c>
      <c r="I26" s="92">
        <f>SUMIF('Demicoli A.'!$D$23:$D$39,B26,'Demicoli A.'!$I$23:$I$39)</f>
        <v>0</v>
      </c>
      <c r="J26" s="92">
        <f>SUMIF('Mallia M.'!$D$23:$D$39,B26,'Mallia M.'!$I$23:$I$39)</f>
        <v>0</v>
      </c>
      <c r="K26" s="92">
        <f>SUMIF('Meli S.'!$D$23:$D$39,B26,'Meli S.'!$I$23:$I$39)</f>
        <v>0</v>
      </c>
      <c r="L26" s="92">
        <f>SUMIF('Micallef Trigona A.'!$D$23:$D$39,B26,'Micallef Trigona A.'!$I$23:$I$39)</f>
        <v>0</v>
      </c>
      <c r="M26" s="92">
        <f>SUMIF('Mizzi A.'!$D$23:$D$39,B26,'Mizzi A.'!$I$23:$I$39)</f>
        <v>0</v>
      </c>
      <c r="N26" s="92">
        <f>SUMIF('Clarke D.'!$D$23:$D$39,B26,'Clarke D.'!$I$23:$I$39)</f>
        <v>0</v>
      </c>
      <c r="O26" s="92">
        <f>SUMIF('Padovani Grima J.'!$D$23:$D$39,B26,'Padovani Grima J.'!$I$23:$I$39)</f>
        <v>0</v>
      </c>
      <c r="P26" s="92">
        <f>SUMIF('Grima E.'!$D$23:$D$39,B26,'Grima E.'!$I$23:$I$39)</f>
        <v>0</v>
      </c>
      <c r="Q26" s="92">
        <f>SUMIF('Scerri Herrera C.'!$D$23:$D$39,B26,'Scerri Herrera C.'!$I$23:$I$39)</f>
        <v>0</v>
      </c>
      <c r="R26" s="92">
        <f>SUMIF('Vella Antonio Giovanni'!$D$23:$D$39,B26,'Vella Antonio Giovanni'!$I$23:$I$39)</f>
        <v>0</v>
      </c>
      <c r="S26" s="124">
        <f t="shared" si="1"/>
        <v>0</v>
      </c>
      <c r="T26" s="109">
        <f t="shared" si="0"/>
        <v>0</v>
      </c>
      <c r="U26" s="110">
        <f>SUM(S26)</f>
        <v>0</v>
      </c>
      <c r="V26" s="111">
        <f>U26/$S$27</f>
        <v>0</v>
      </c>
    </row>
    <row r="27" spans="2:22" s="2" customFormat="1" ht="13.5" customHeight="1" thickBot="1">
      <c r="B27" s="112" t="s">
        <v>34</v>
      </c>
      <c r="C27" s="113">
        <f aca="true" t="shared" si="2" ref="C27:R27">SUM(C10:C26)</f>
        <v>59</v>
      </c>
      <c r="D27" s="113">
        <f t="shared" si="2"/>
        <v>0</v>
      </c>
      <c r="E27" s="113">
        <f t="shared" si="2"/>
        <v>38</v>
      </c>
      <c r="F27" s="113">
        <f t="shared" si="2"/>
        <v>11</v>
      </c>
      <c r="G27" s="113">
        <f t="shared" si="2"/>
        <v>6</v>
      </c>
      <c r="H27" s="113">
        <f t="shared" si="2"/>
        <v>22</v>
      </c>
      <c r="I27" s="113">
        <f t="shared" si="2"/>
        <v>14</v>
      </c>
      <c r="J27" s="113">
        <f t="shared" si="2"/>
        <v>5</v>
      </c>
      <c r="K27" s="113">
        <f t="shared" si="2"/>
        <v>20</v>
      </c>
      <c r="L27" s="113">
        <f t="shared" si="2"/>
        <v>15</v>
      </c>
      <c r="M27" s="113">
        <f t="shared" si="2"/>
        <v>16</v>
      </c>
      <c r="N27" s="113">
        <f t="shared" si="2"/>
        <v>24</v>
      </c>
      <c r="O27" s="113">
        <f t="shared" si="2"/>
        <v>17</v>
      </c>
      <c r="P27" s="113">
        <f t="shared" si="2"/>
        <v>17</v>
      </c>
      <c r="Q27" s="113">
        <f t="shared" si="2"/>
        <v>19</v>
      </c>
      <c r="R27" s="113">
        <f t="shared" si="2"/>
        <v>20</v>
      </c>
      <c r="S27" s="122">
        <f t="shared" si="1"/>
        <v>303</v>
      </c>
      <c r="T27" s="10"/>
      <c r="U27" s="9"/>
      <c r="V27" s="11"/>
    </row>
    <row r="28" spans="3:22" ht="13.5" customHeight="1">
      <c r="C28" s="115">
        <f>C27/S27</f>
        <v>0.19471947194719472</v>
      </c>
      <c r="D28" s="116">
        <f>D27/S27</f>
        <v>0</v>
      </c>
      <c r="E28" s="116">
        <f>E27/S27</f>
        <v>0.1254125412541254</v>
      </c>
      <c r="F28" s="116">
        <f>F27/S27</f>
        <v>0.036303630363036306</v>
      </c>
      <c r="G28" s="116">
        <f>G27/S27</f>
        <v>0.019801980198019802</v>
      </c>
      <c r="H28" s="116">
        <f>H27/S27</f>
        <v>0.07260726072607261</v>
      </c>
      <c r="I28" s="116">
        <f>I27/S27</f>
        <v>0.0462046204620462</v>
      </c>
      <c r="J28" s="116">
        <f>J27/S27</f>
        <v>0.0165016501650165</v>
      </c>
      <c r="K28" s="116">
        <f>K27/S27</f>
        <v>0.066006600660066</v>
      </c>
      <c r="L28" s="116">
        <f>L27/S27</f>
        <v>0.04950495049504951</v>
      </c>
      <c r="M28" s="116">
        <f>M27/S27</f>
        <v>0.052805280528052806</v>
      </c>
      <c r="N28" s="116">
        <f>N27/S27</f>
        <v>0.07920792079207921</v>
      </c>
      <c r="O28" s="116">
        <f>O27/S27</f>
        <v>0.056105610561056105</v>
      </c>
      <c r="P28" s="116">
        <f>P27/S27</f>
        <v>0.056105610561056105</v>
      </c>
      <c r="Q28" s="117">
        <f>Q27/S27</f>
        <v>0.0627062706270627</v>
      </c>
      <c r="R28" s="117">
        <f>R27/S27</f>
        <v>0.066006600660066</v>
      </c>
      <c r="S28" s="123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75" top="0.6" bottom="0.81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R50" sqref="R50"/>
    </sheetView>
  </sheetViews>
  <sheetFormatPr defaultColWidth="9.140625" defaultRowHeight="12.75"/>
  <cols>
    <col min="1" max="1" width="4.5742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4.57421875" style="12" bestFit="1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67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2008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150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133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'[1]Padovani Grima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'[1]Padovani Grima J.'!$Q$24</f>
        <v>356</v>
      </c>
      <c r="H24" s="5"/>
      <c r="I24" s="40">
        <v>9</v>
      </c>
      <c r="J24" s="5"/>
      <c r="K24" s="40"/>
      <c r="L24" s="5"/>
      <c r="M24" s="40"/>
      <c r="N24" s="5"/>
      <c r="O24" s="40"/>
      <c r="P24" s="5"/>
      <c r="Q24" s="44">
        <f t="shared" si="0"/>
        <v>365</v>
      </c>
      <c r="R24" s="5"/>
      <c r="S24" s="40"/>
      <c r="T24" s="5"/>
      <c r="U24" s="44">
        <f aca="true" t="shared" si="1" ref="U24:U39">IF(ISNUMBER(Q24),Q24,0)-IF(ISNUMBER(S24),S24,0)</f>
        <v>365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'[1]Padovani Grima J.'!$Q$25</f>
        <v>64</v>
      </c>
      <c r="H25" s="5"/>
      <c r="I25" s="40">
        <v>8</v>
      </c>
      <c r="J25" s="5"/>
      <c r="K25" s="40">
        <v>6</v>
      </c>
      <c r="L25" s="5"/>
      <c r="M25" s="40"/>
      <c r="N25" s="5"/>
      <c r="O25" s="40"/>
      <c r="P25" s="5"/>
      <c r="Q25" s="44">
        <f t="shared" si="0"/>
        <v>66</v>
      </c>
      <c r="R25" s="5"/>
      <c r="S25" s="40"/>
      <c r="T25" s="5"/>
      <c r="U25" s="44">
        <f t="shared" si="1"/>
        <v>66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'[1]Padovani Grima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149</v>
      </c>
      <c r="E27" s="26"/>
      <c r="F27" s="5"/>
      <c r="G27" s="39">
        <f>'[1]Padovani Grima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'[1]Padovani Grima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'[1]Padovani Grima J.'!$Q$29</f>
        <v>249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249</v>
      </c>
      <c r="R29" s="5"/>
      <c r="S29" s="40"/>
      <c r="T29" s="5"/>
      <c r="U29" s="44">
        <f t="shared" si="1"/>
        <v>249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'[1]Padovani Grima J.'!$Q$30</f>
        <v>40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40</v>
      </c>
      <c r="R30" s="5"/>
      <c r="S30" s="40"/>
      <c r="T30" s="5"/>
      <c r="U30" s="44">
        <f t="shared" si="1"/>
        <v>40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'[1]Padovani Grima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'[1]Padovani Grima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'[1]Padovani Grima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'[1]Padovani Grima J.'!$Q$34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'[1]Padovani Grima J.'!$Q$35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'[1]Padovani Grima J.'!$Q$36</f>
        <v>89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89</v>
      </c>
      <c r="R36" s="5"/>
      <c r="S36" s="40"/>
      <c r="T36" s="5"/>
      <c r="U36" s="44">
        <f>IF(ISNUMBER(Q36),Q36,0)-IF(ISNUMBER(S36),S36,0)</f>
        <v>89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'[1]Padovani Grima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'[1]Padovani Grima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'[1]Padovani Grima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798</v>
      </c>
      <c r="H41" s="44"/>
      <c r="I41" s="45">
        <f>SUM(I23:I39)</f>
        <v>17</v>
      </c>
      <c r="J41" s="44"/>
      <c r="K41" s="45">
        <f>SUM(K23:K39)</f>
        <v>6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809</v>
      </c>
      <c r="R41" s="44"/>
      <c r="S41" s="45">
        <f>SUM(S23:S39)</f>
        <v>0</v>
      </c>
      <c r="T41" s="44"/>
      <c r="U41" s="45">
        <f>SUM(U23:U39)</f>
        <v>809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16</v>
      </c>
      <c r="D49" s="142"/>
      <c r="E49" s="142"/>
      <c r="K49" s="5"/>
      <c r="L49" s="29" t="s">
        <v>57</v>
      </c>
      <c r="O49" s="30"/>
      <c r="R49" s="43" t="s">
        <v>164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L25" sqref="L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138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2008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150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133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'[1]Grima E.'!$Q$23</f>
        <v>11</v>
      </c>
      <c r="H23" s="5"/>
      <c r="I23" s="39">
        <v>4</v>
      </c>
      <c r="J23" s="5"/>
      <c r="K23" s="39">
        <v>2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13</v>
      </c>
      <c r="R23" s="5"/>
      <c r="S23" s="39">
        <v>2</v>
      </c>
      <c r="T23" s="5"/>
      <c r="U23" s="44">
        <f>IF(ISNUMBER(Q23),Q23,0)-IF(ISNUMBER(S23),S23,0)</f>
        <v>11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'[1]Grima E.'!$Q$24</f>
        <v>124</v>
      </c>
      <c r="H24" s="5"/>
      <c r="I24" s="40">
        <v>7</v>
      </c>
      <c r="J24" s="5"/>
      <c r="K24" s="40">
        <v>0</v>
      </c>
      <c r="L24" s="5"/>
      <c r="M24" s="40"/>
      <c r="N24" s="5"/>
      <c r="O24" s="40"/>
      <c r="P24" s="5"/>
      <c r="Q24" s="44">
        <f t="shared" si="0"/>
        <v>131</v>
      </c>
      <c r="R24" s="5"/>
      <c r="S24" s="40">
        <v>18</v>
      </c>
      <c r="T24" s="5"/>
      <c r="U24" s="44">
        <f aca="true" t="shared" si="1" ref="U24:U39">IF(ISNUMBER(Q24),Q24,0)-IF(ISNUMBER(S24),S24,0)</f>
        <v>113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'[1]Grima E.'!$Q$25</f>
        <v>48</v>
      </c>
      <c r="H25" s="5"/>
      <c r="I25" s="40">
        <v>6</v>
      </c>
      <c r="J25" s="5"/>
      <c r="K25" s="40">
        <v>4</v>
      </c>
      <c r="L25" s="5"/>
      <c r="M25" s="40"/>
      <c r="N25" s="5"/>
      <c r="O25" s="40"/>
      <c r="P25" s="5"/>
      <c r="Q25" s="44">
        <f t="shared" si="0"/>
        <v>50</v>
      </c>
      <c r="R25" s="5"/>
      <c r="S25" s="40"/>
      <c r="T25" s="5"/>
      <c r="U25" s="44">
        <f t="shared" si="1"/>
        <v>50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'[1]Grima E.'!$Q$26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149</v>
      </c>
      <c r="E27" s="26"/>
      <c r="F27" s="5"/>
      <c r="G27" s="39">
        <f>'[1]Grima E.'!$Q$27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'[1]Grima E.'!$Q$28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'[1]Grima E.'!$Q$29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'[1]Grima E.'!$Q$30</f>
        <v>1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1</v>
      </c>
      <c r="R30" s="5"/>
      <c r="S30" s="40"/>
      <c r="T30" s="5"/>
      <c r="U30" s="44">
        <f t="shared" si="1"/>
        <v>1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'[1]Grima E.'!$Q$31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'[1]Grima E.'!$Q$32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'[1]Grima E.'!$Q$33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'[1]Grima E.'!$Q$34</f>
        <v>0</v>
      </c>
      <c r="H34" s="5"/>
      <c r="I34" s="40">
        <v>0</v>
      </c>
      <c r="J34" s="5"/>
      <c r="K34" s="40">
        <v>0</v>
      </c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'[1]Grima E.'!$Q$35</f>
        <v>0</v>
      </c>
      <c r="H35" s="5"/>
      <c r="I35" s="40">
        <v>0</v>
      </c>
      <c r="J35" s="5"/>
      <c r="K35" s="40">
        <v>0</v>
      </c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'[1]Grima E.'!$Q$36</f>
        <v>0</v>
      </c>
      <c r="H36" s="5"/>
      <c r="I36" s="40">
        <v>0</v>
      </c>
      <c r="J36" s="5"/>
      <c r="K36" s="40">
        <v>0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'[1]Grima E.'!$Q$37</f>
        <v>0</v>
      </c>
      <c r="H37" s="5"/>
      <c r="I37" s="40">
        <v>0</v>
      </c>
      <c r="J37" s="5"/>
      <c r="K37" s="40">
        <v>0</v>
      </c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'[1]Grima E.'!$Q$38</f>
        <v>0</v>
      </c>
      <c r="H38" s="5"/>
      <c r="I38" s="40">
        <v>0</v>
      </c>
      <c r="J38" s="5"/>
      <c r="K38" s="40">
        <v>0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'[1]Grima E.'!$Q$39</f>
        <v>0</v>
      </c>
      <c r="H39" s="5"/>
      <c r="I39" s="40">
        <v>0</v>
      </c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184</v>
      </c>
      <c r="H41" s="44"/>
      <c r="I41" s="45">
        <f>SUM(I23:I39)</f>
        <v>17</v>
      </c>
      <c r="J41" s="44"/>
      <c r="K41" s="45">
        <f>SUM(K23:K39)</f>
        <v>6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195</v>
      </c>
      <c r="R41" s="44"/>
      <c r="S41" s="45">
        <f>SUM(S23:S39)</f>
        <v>20</v>
      </c>
      <c r="T41" s="44"/>
      <c r="U41" s="45">
        <f>SUM(U23:U39)</f>
        <v>175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16</v>
      </c>
      <c r="D49" s="142"/>
      <c r="E49" s="142"/>
      <c r="K49" s="5"/>
      <c r="L49" s="29" t="s">
        <v>57</v>
      </c>
      <c r="O49" s="30"/>
      <c r="R49" s="43" t="s">
        <v>165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8">
      <selection activeCell="L25" sqref="L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7109375" style="12" customWidth="1"/>
    <col min="10" max="10" width="1.28515625" style="12" customWidth="1"/>
    <col min="11" max="11" width="4.57421875" style="12" customWidth="1"/>
    <col min="12" max="12" width="1.28515625" style="12" customWidth="1"/>
    <col min="13" max="13" width="4.421875" style="12" customWidth="1"/>
    <col min="14" max="14" width="1.28515625" style="12" customWidth="1"/>
    <col min="15" max="15" width="4.421875" style="12" customWidth="1"/>
    <col min="16" max="16" width="1.7109375" style="12" customWidth="1"/>
    <col min="17" max="17" width="7.57421875" style="12" customWidth="1"/>
    <col min="18" max="18" width="1.7109375" style="12" customWidth="1"/>
    <col min="19" max="19" width="4.42187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68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2008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150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133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'[1]Scerri Herrera C.'!$Q$23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'[1]Scerri Herrera C.'!$Q$24</f>
        <v>24</v>
      </c>
      <c r="H24" s="5"/>
      <c r="I24" s="40">
        <v>8</v>
      </c>
      <c r="J24" s="5"/>
      <c r="K24" s="40">
        <v>9</v>
      </c>
      <c r="L24" s="5"/>
      <c r="M24" s="40"/>
      <c r="N24" s="5"/>
      <c r="O24" s="40"/>
      <c r="P24" s="5"/>
      <c r="Q24" s="44">
        <f t="shared" si="0"/>
        <v>23</v>
      </c>
      <c r="R24" s="5"/>
      <c r="S24" s="40"/>
      <c r="T24" s="5"/>
      <c r="U24" s="44">
        <f aca="true" t="shared" si="1" ref="U24:U39">IF(ISNUMBER(Q24),Q24,0)-IF(ISNUMBER(S24),S24,0)</f>
        <v>23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'[1]Scerri Herrera C.'!$Q$25</f>
        <v>49</v>
      </c>
      <c r="H25" s="5"/>
      <c r="I25" s="40">
        <v>11</v>
      </c>
      <c r="J25" s="5"/>
      <c r="K25" s="40">
        <v>7</v>
      </c>
      <c r="L25" s="5"/>
      <c r="M25" s="40"/>
      <c r="N25" s="5"/>
      <c r="O25" s="40"/>
      <c r="P25" s="5"/>
      <c r="Q25" s="44">
        <f t="shared" si="0"/>
        <v>53</v>
      </c>
      <c r="R25" s="5"/>
      <c r="S25" s="40"/>
      <c r="T25" s="5"/>
      <c r="U25" s="44">
        <f t="shared" si="1"/>
        <v>53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'[1]Scerri Herrera C.'!$Q$26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149</v>
      </c>
      <c r="E27" s="26"/>
      <c r="F27" s="5"/>
      <c r="G27" s="39">
        <f>'[1]Scerri Herrera C.'!$Q$27</f>
        <v>76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76</v>
      </c>
      <c r="R27" s="5"/>
      <c r="S27" s="40"/>
      <c r="T27" s="5"/>
      <c r="U27" s="44">
        <f t="shared" si="1"/>
        <v>76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'[1]Scerri Herrera C.'!$Q$28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'[1]Scerri Herrera C.'!$Q$29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'[1]Scerri Herrera C.'!$Q$30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'[1]Scerri Herrera C.'!$Q$31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'[1]Scerri Herrera C.'!$Q$32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'[1]Scerri Herrera C.'!$Q$33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'[1]Scerri Herrera C.'!$Q$34</f>
        <v>1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</v>
      </c>
      <c r="R34" s="5"/>
      <c r="S34" s="40"/>
      <c r="T34" s="5"/>
      <c r="U34" s="44">
        <f t="shared" si="1"/>
        <v>1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'[1]Scerri Herrera C.'!$Q$35</f>
        <v>136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136</v>
      </c>
      <c r="R35" s="5"/>
      <c r="S35" s="40"/>
      <c r="T35" s="5"/>
      <c r="U35" s="44">
        <f t="shared" si="1"/>
        <v>136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'[1]Scerri Herrera C.'!$Q$36</f>
        <v>163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163</v>
      </c>
      <c r="R36" s="5"/>
      <c r="S36" s="40"/>
      <c r="T36" s="5"/>
      <c r="U36" s="44">
        <f>IF(ISNUMBER(Q36),Q36,0)-IF(ISNUMBER(S36),S36,0)</f>
        <v>163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'[1]Scerri Herrera C.'!$Q$37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'[1]Scerri Herrera C.'!$Q$38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'[1]Scerri Herrera C.'!$Q$39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449</v>
      </c>
      <c r="H41" s="44"/>
      <c r="I41" s="45">
        <f>SUM(I23:I39)</f>
        <v>19</v>
      </c>
      <c r="J41" s="44"/>
      <c r="K41" s="45">
        <f>SUM(K23:K39)</f>
        <v>16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452</v>
      </c>
      <c r="R41" s="44"/>
      <c r="S41" s="45">
        <f>SUM(S23:S39)</f>
        <v>0</v>
      </c>
      <c r="T41" s="44"/>
      <c r="U41" s="45">
        <f>SUM(U23:U39)</f>
        <v>452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16</v>
      </c>
      <c r="D49" s="142"/>
      <c r="E49" s="142"/>
      <c r="K49" s="5"/>
      <c r="L49" s="29" t="s">
        <v>57</v>
      </c>
      <c r="O49" s="30"/>
      <c r="R49" s="43" t="s">
        <v>78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6">
      <selection activeCell="E44" sqref="C44:E44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57421875" style="12" customWidth="1"/>
    <col min="10" max="10" width="1.28515625" style="12" customWidth="1"/>
    <col min="11" max="11" width="4.421875" style="12" customWidth="1"/>
    <col min="12" max="12" width="1.28515625" style="12" customWidth="1"/>
    <col min="13" max="13" width="4.421875" style="12" customWidth="1"/>
    <col min="14" max="14" width="1.28515625" style="12" customWidth="1"/>
    <col min="15" max="15" width="4.42187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4.42187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126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2008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150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133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'[1]Vella Antonio Giovanni'!$Q$23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'[1]Vella Antonio Giovanni'!$Q$24</f>
        <v>75</v>
      </c>
      <c r="H24" s="5"/>
      <c r="I24" s="40">
        <v>17</v>
      </c>
      <c r="J24" s="5"/>
      <c r="K24" s="40">
        <v>6</v>
      </c>
      <c r="L24" s="5"/>
      <c r="M24" s="40"/>
      <c r="N24" s="5"/>
      <c r="O24" s="40"/>
      <c r="P24" s="5"/>
      <c r="Q24" s="44">
        <f t="shared" si="0"/>
        <v>86</v>
      </c>
      <c r="R24" s="5"/>
      <c r="S24" s="40"/>
      <c r="T24" s="5"/>
      <c r="U24" s="44">
        <f t="shared" si="1"/>
        <v>86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'[1]Vella Antonio Giovanni'!$Q$25</f>
        <v>83</v>
      </c>
      <c r="H25" s="5"/>
      <c r="I25" s="40">
        <v>3</v>
      </c>
      <c r="J25" s="5"/>
      <c r="K25" s="40">
        <v>19</v>
      </c>
      <c r="L25" s="5"/>
      <c r="M25" s="40"/>
      <c r="N25" s="5"/>
      <c r="O25" s="40"/>
      <c r="P25" s="5"/>
      <c r="Q25" s="44">
        <f t="shared" si="0"/>
        <v>67</v>
      </c>
      <c r="R25" s="5"/>
      <c r="S25" s="40"/>
      <c r="T25" s="5"/>
      <c r="U25" s="44">
        <f t="shared" si="1"/>
        <v>67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'[1]Vella Antonio Giovanni'!$Q$26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149</v>
      </c>
      <c r="E27" s="26"/>
      <c r="F27" s="5"/>
      <c r="G27" s="39">
        <f>'[1]Vella Antonio Giovanni'!$Q$27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'[1]Vella Antonio Giovanni'!$Q$28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'[1]Vella Antonio Giovanni'!$Q$29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'[1]Vella Antonio Giovanni'!$Q$30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'[1]Vella Antonio Giovanni'!$Q$31</f>
        <v>2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2</v>
      </c>
      <c r="R31" s="5"/>
      <c r="S31" s="40"/>
      <c r="T31" s="5"/>
      <c r="U31" s="44">
        <f t="shared" si="1"/>
        <v>2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'[1]Vella Antonio Giovanni'!$Q$32</f>
        <v>38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38</v>
      </c>
      <c r="R32" s="5"/>
      <c r="S32" s="40"/>
      <c r="T32" s="5"/>
      <c r="U32" s="44">
        <f t="shared" si="1"/>
        <v>38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'[1]Vella Antonio Giovanni'!$Q$33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'[1]Vella Antonio Giovanni'!$Q$34</f>
        <v>19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19</v>
      </c>
      <c r="R34" s="5"/>
      <c r="S34" s="40"/>
      <c r="T34" s="5"/>
      <c r="U34" s="44">
        <f t="shared" si="1"/>
        <v>19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'[1]Vella Antonio Giovanni'!$Q$35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'[1]Vella Antonio Giovanni'!$Q$36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'[1]Vella Antonio Giovanni'!$Q$37</f>
        <v>3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3</v>
      </c>
      <c r="R37" s="5"/>
      <c r="S37" s="40"/>
      <c r="T37" s="5"/>
      <c r="U37" s="44">
        <f t="shared" si="1"/>
        <v>3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'[1]Vella Antonio Giovanni'!$Q$38</f>
        <v>63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63</v>
      </c>
      <c r="R38" s="5"/>
      <c r="S38" s="40"/>
      <c r="T38" s="5"/>
      <c r="U38" s="44">
        <f>IF(ISNUMBER(Q38),Q38,0)-IF(ISNUMBER(S38),S38,0)</f>
        <v>63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'[1]Vella Antonio Giovanni'!$Q$39</f>
        <v>12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12</v>
      </c>
      <c r="R39" s="5"/>
      <c r="S39" s="40"/>
      <c r="T39" s="5"/>
      <c r="U39" s="44">
        <f t="shared" si="1"/>
        <v>12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295</v>
      </c>
      <c r="H41" s="44"/>
      <c r="I41" s="45">
        <f>SUM(I23:I39)</f>
        <v>20</v>
      </c>
      <c r="J41" s="44"/>
      <c r="K41" s="45">
        <f>SUM(K23:K39)</f>
        <v>25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290</v>
      </c>
      <c r="R41" s="44"/>
      <c r="S41" s="45">
        <f>SUM(S23:S39)</f>
        <v>0</v>
      </c>
      <c r="T41" s="44"/>
      <c r="U41" s="45">
        <f>SUM(U23:U39)</f>
        <v>290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16</v>
      </c>
      <c r="D49" s="142"/>
      <c r="E49" s="142"/>
      <c r="K49" s="5"/>
      <c r="L49" s="29" t="s">
        <v>57</v>
      </c>
      <c r="O49" s="30"/>
      <c r="R49" s="43" t="s">
        <v>77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A18">
      <selection activeCell="J25" sqref="J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17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2:22" ht="12" customHeight="1"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</row>
    <row r="7" spans="2:22" ht="12" customHeight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4.5" customHeight="1"/>
    <row r="9" spans="2:22" ht="12" customHeight="1" hidden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</row>
    <row r="10" ht="12.75" hidden="1"/>
    <row r="11" spans="2:17" ht="15.75">
      <c r="B11" s="13" t="s">
        <v>71</v>
      </c>
      <c r="C11" s="13"/>
      <c r="D11" s="13"/>
      <c r="E11" s="13"/>
      <c r="G11" s="5"/>
      <c r="H11" s="14" t="str">
        <f>Kriminal!H6</f>
        <v>AWISSU, 2008</v>
      </c>
      <c r="I11" s="5"/>
      <c r="L11" s="5"/>
      <c r="M11" s="5"/>
      <c r="P11" s="5"/>
      <c r="Q11" s="5"/>
    </row>
    <row r="12" ht="3.75" customHeight="1"/>
    <row r="13" spans="2:22" ht="106.5" customHeight="1">
      <c r="B13" s="143" t="s">
        <v>150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</row>
    <row r="14" ht="6.75" customHeight="1" hidden="1"/>
    <row r="15" spans="2:22" ht="10.5" customHeight="1">
      <c r="B15" s="145" t="s">
        <v>40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151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41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45</v>
      </c>
      <c r="T20" s="19"/>
      <c r="U20" s="19" t="s">
        <v>20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42</v>
      </c>
      <c r="L21" s="23"/>
      <c r="M21" s="23" t="s">
        <v>43</v>
      </c>
      <c r="N21" s="23"/>
      <c r="O21" s="23" t="s">
        <v>44</v>
      </c>
      <c r="P21" s="23"/>
      <c r="Q21" s="23"/>
      <c r="R21" s="23"/>
      <c r="S21" s="23" t="s">
        <v>46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26">
        <v>1</v>
      </c>
      <c r="D25" s="26" t="s">
        <v>12</v>
      </c>
      <c r="E25" s="26"/>
      <c r="F25" s="5"/>
      <c r="G25" s="41">
        <f>'[1]Kriminal (Superjuri)'!$Q$25</f>
        <v>0</v>
      </c>
      <c r="H25" s="5"/>
      <c r="I25" s="41">
        <v>1</v>
      </c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1</v>
      </c>
      <c r="R25" s="5"/>
      <c r="S25" s="41"/>
      <c r="T25" s="5"/>
      <c r="U25" s="44">
        <f>IF(ISNUMBER(Q25),Q25,0)-IF(ISNUMBER(S25),S25,0)</f>
        <v>1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26">
        <v>2</v>
      </c>
      <c r="D27" s="26" t="s">
        <v>109</v>
      </c>
      <c r="E27" s="26"/>
      <c r="F27" s="5"/>
      <c r="G27" s="41">
        <f>'[1]Kriminal (Superjuri)'!$Q$27</f>
        <v>61</v>
      </c>
      <c r="H27" s="5"/>
      <c r="I27" s="41"/>
      <c r="J27" s="5"/>
      <c r="K27" s="41"/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61</v>
      </c>
      <c r="R27" s="5"/>
      <c r="S27" s="41">
        <v>3</v>
      </c>
      <c r="T27" s="5"/>
      <c r="U27" s="44">
        <f>IF(ISNUMBER(Q27),Q27,0)-IF(ISNUMBER(S27),S27,0)</f>
        <v>58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26">
        <v>3</v>
      </c>
      <c r="D29" s="26" t="s">
        <v>110</v>
      </c>
      <c r="E29" s="26"/>
      <c r="F29" s="5"/>
      <c r="G29" s="41">
        <f>'[1]Kriminal (Superjuri)'!$Q$29</f>
        <v>0</v>
      </c>
      <c r="H29" s="5"/>
      <c r="I29" s="41"/>
      <c r="J29" s="5"/>
      <c r="K29" s="41"/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0</v>
      </c>
      <c r="R29" s="5"/>
      <c r="S29" s="41"/>
      <c r="T29" s="5"/>
      <c r="U29" s="44">
        <f>IF(ISNUMBER(Q29),Q29,0)-IF(ISNUMBER(S29),S29,0)</f>
        <v>0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26">
        <v>4</v>
      </c>
      <c r="D31" s="26" t="s">
        <v>115</v>
      </c>
      <c r="E31" s="26"/>
      <c r="F31" s="5"/>
      <c r="G31" s="41">
        <f>'[1]Kriminal (Superjuri)'!$Q$31</f>
        <v>2</v>
      </c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2</v>
      </c>
      <c r="R31" s="5"/>
      <c r="S31" s="41"/>
      <c r="T31" s="5"/>
      <c r="U31" s="44">
        <f>IF(ISNUMBER(Q31),Q31,0)-IF(ISNUMBER(S31),S31,0)</f>
        <v>2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26">
        <v>5</v>
      </c>
      <c r="D33" s="26" t="s">
        <v>120</v>
      </c>
      <c r="E33" s="26"/>
      <c r="F33" s="5"/>
      <c r="G33" s="41">
        <f>'[1]Kriminal (Superjuri)'!$Q$33</f>
        <v>0</v>
      </c>
      <c r="H33" s="5"/>
      <c r="I33" s="41"/>
      <c r="J33" s="5"/>
      <c r="K33" s="41"/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0</v>
      </c>
      <c r="R33" s="5"/>
      <c r="S33" s="41"/>
      <c r="T33" s="5"/>
      <c r="U33" s="44">
        <f>IF(ISNUMBER(Q33),Q33,0)-IF(ISNUMBER(S33),S33,0)</f>
        <v>0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26">
        <v>6</v>
      </c>
      <c r="D35" s="26" t="s">
        <v>118</v>
      </c>
      <c r="E35" s="26"/>
      <c r="F35" s="5"/>
      <c r="G35" s="41">
        <f>'[1]Kriminal (Superjuri)'!$Q$35</f>
        <v>0</v>
      </c>
      <c r="H35" s="5"/>
      <c r="I35" s="41"/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0</v>
      </c>
      <c r="R35" s="5"/>
      <c r="S35" s="41"/>
      <c r="T35" s="5"/>
      <c r="U35" s="44">
        <f>IF(ISNUMBER(Q35),Q35,0)-IF(ISNUMBER(S35),S35,0)</f>
        <v>0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26">
        <v>7</v>
      </c>
      <c r="D37" s="26" t="s">
        <v>155</v>
      </c>
      <c r="E37" s="26"/>
      <c r="F37" s="5"/>
      <c r="G37" s="41">
        <f>'[1]Kriminal (Superjuri)'!$Q$37</f>
        <v>0</v>
      </c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26"/>
      <c r="D39" s="26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26"/>
      <c r="D41" s="26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26"/>
      <c r="D43" s="26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SUM(G25:G43)</f>
        <v>63</v>
      </c>
      <c r="H45" s="44"/>
      <c r="I45" s="45">
        <f>SUM(I25:I43)</f>
        <v>1</v>
      </c>
      <c r="J45" s="44"/>
      <c r="K45" s="45">
        <f>SUM(K25:K43)</f>
        <v>0</v>
      </c>
      <c r="L45" s="44"/>
      <c r="M45" s="45">
        <f>SUM(M25:M43)</f>
        <v>0</v>
      </c>
      <c r="N45" s="44"/>
      <c r="O45" s="45">
        <f>SUM(O25:O43)</f>
        <v>0</v>
      </c>
      <c r="P45" s="44"/>
      <c r="Q45" s="45">
        <f>SUM(Q25:Q43)</f>
        <v>64</v>
      </c>
      <c r="R45" s="44"/>
      <c r="S45" s="45">
        <f>SUM(S25:S43)</f>
        <v>3</v>
      </c>
      <c r="T45" s="44"/>
      <c r="U45" s="45">
        <f>SUM(U25:U43)</f>
        <v>61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47</v>
      </c>
    </row>
    <row r="49" spans="12:15" ht="12.75">
      <c r="L49" s="29" t="s">
        <v>58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42" t="s">
        <v>16</v>
      </c>
      <c r="D51" s="142"/>
      <c r="E51" s="142"/>
      <c r="K51" s="5"/>
      <c r="L51" s="29" t="s">
        <v>57</v>
      </c>
      <c r="O51" s="30"/>
      <c r="R51" s="43"/>
    </row>
    <row r="52" ht="12.75">
      <c r="R52" s="16" t="s">
        <v>14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59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="75" zoomScaleNormal="75" zoomScalePageLayoutView="0" workbookViewId="0" topLeftCell="A5">
      <selection activeCell="R18" sqref="R18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18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112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6" t="s">
        <v>113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2:22" ht="12" customHeight="1">
      <c r="B6" s="146" t="s">
        <v>114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2:22" ht="12" customHeight="1"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</row>
    <row r="8" ht="4.5" customHeight="1"/>
    <row r="9" spans="2:22" ht="12" customHeight="1" hidden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</row>
    <row r="10" ht="12.75" hidden="1"/>
    <row r="11" spans="2:17" ht="15.75">
      <c r="B11" s="13" t="s">
        <v>71</v>
      </c>
      <c r="C11" s="13"/>
      <c r="D11" s="13"/>
      <c r="E11" s="13"/>
      <c r="G11" s="5"/>
      <c r="H11" s="14" t="str">
        <f>Kriminal!H6</f>
        <v>AWISSU, 2008</v>
      </c>
      <c r="I11" s="5"/>
      <c r="L11" s="5"/>
      <c r="M11" s="5"/>
      <c r="P11" s="5"/>
      <c r="Q11" s="5"/>
    </row>
    <row r="12" ht="3.75" customHeight="1"/>
    <row r="13" spans="2:22" ht="106.5" customHeight="1">
      <c r="B13" s="143" t="s">
        <v>150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</row>
    <row r="14" ht="6.75" customHeight="1" hidden="1"/>
    <row r="15" spans="2:22" ht="10.5" customHeight="1">
      <c r="B15" s="145" t="s">
        <v>40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151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41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45</v>
      </c>
      <c r="T20" s="19"/>
      <c r="U20" s="19" t="s">
        <v>20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42</v>
      </c>
      <c r="L21" s="23"/>
      <c r="M21" s="23" t="s">
        <v>43</v>
      </c>
      <c r="N21" s="23"/>
      <c r="O21" s="23" t="s">
        <v>44</v>
      </c>
      <c r="P21" s="23"/>
      <c r="Q21" s="23"/>
      <c r="R21" s="23"/>
      <c r="S21" s="23" t="s">
        <v>46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41">
        <v>1</v>
      </c>
      <c r="D25" s="41" t="s">
        <v>11</v>
      </c>
      <c r="E25" s="26"/>
      <c r="F25" s="5"/>
      <c r="G25" s="41">
        <f>'[1]Kriminal (Appelli Superjuri)'!$Q$25</f>
        <v>24</v>
      </c>
      <c r="H25" s="5"/>
      <c r="I25" s="41"/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24</v>
      </c>
      <c r="R25" s="5"/>
      <c r="S25" s="41"/>
      <c r="T25" s="5"/>
      <c r="U25" s="44">
        <f>IF(ISNUMBER(Q25),Q25,0)-IF(ISNUMBER(S25),S25,0)</f>
        <v>24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41"/>
      <c r="D27" s="41"/>
      <c r="E27" s="26"/>
      <c r="F27" s="5"/>
      <c r="G27" s="41"/>
      <c r="H27" s="5"/>
      <c r="I27" s="41"/>
      <c r="J27" s="5"/>
      <c r="K27" s="41"/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0</v>
      </c>
      <c r="R27" s="5"/>
      <c r="S27" s="41"/>
      <c r="T27" s="5"/>
      <c r="U27" s="44">
        <f>IF(ISNUMBER(Q27),Q27,0)-IF(ISNUMBER(S27),S27,0)</f>
        <v>0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41"/>
      <c r="D29" s="41"/>
      <c r="E29" s="26"/>
      <c r="F29" s="5"/>
      <c r="G29" s="41"/>
      <c r="H29" s="5"/>
      <c r="I29" s="41"/>
      <c r="J29" s="5"/>
      <c r="K29" s="41"/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0</v>
      </c>
      <c r="R29" s="5"/>
      <c r="S29" s="41"/>
      <c r="T29" s="5"/>
      <c r="U29" s="44">
        <f>IF(ISNUMBER(Q29),Q29,0)-IF(ISNUMBER(S29),S29,0)</f>
        <v>0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41"/>
      <c r="D31" s="41"/>
      <c r="E31" s="26"/>
      <c r="F31" s="5"/>
      <c r="G31" s="41"/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0</v>
      </c>
      <c r="R31" s="5"/>
      <c r="S31" s="41"/>
      <c r="T31" s="5"/>
      <c r="U31" s="44">
        <f>IF(ISNUMBER(Q31),Q31,0)-IF(ISNUMBER(S31),S31,0)</f>
        <v>0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41"/>
      <c r="D33" s="41"/>
      <c r="E33" s="26"/>
      <c r="F33" s="5"/>
      <c r="G33" s="41"/>
      <c r="H33" s="5"/>
      <c r="I33" s="41"/>
      <c r="J33" s="5"/>
      <c r="K33" s="41"/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0</v>
      </c>
      <c r="R33" s="5"/>
      <c r="S33" s="41"/>
      <c r="T33" s="5"/>
      <c r="U33" s="44">
        <f>IF(ISNUMBER(Q33),Q33,0)-IF(ISNUMBER(S33),S33,0)</f>
        <v>0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41"/>
      <c r="D35" s="41"/>
      <c r="E35" s="26"/>
      <c r="F35" s="5"/>
      <c r="G35" s="41"/>
      <c r="H35" s="5"/>
      <c r="I35" s="41"/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0</v>
      </c>
      <c r="R35" s="5"/>
      <c r="S35" s="41"/>
      <c r="T35" s="5"/>
      <c r="U35" s="44">
        <f>IF(ISNUMBER(Q35),Q35,0)-IF(ISNUMBER(S35),S35,0)</f>
        <v>0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41"/>
      <c r="D37" s="41"/>
      <c r="E37" s="26"/>
      <c r="F37" s="5"/>
      <c r="G37" s="41"/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41"/>
      <c r="D39" s="41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41"/>
      <c r="D41" s="41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41"/>
      <c r="D43" s="41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IF(ISNUMBER(G25),G25,0)+IF(ISNUMBER(G27),G27,0)+IF(ISNUMBER(G29),G29,0)+IF(ISNUMBER(G31),G31,0)+IF(ISNUMBER(G33),G33,0)+IF(ISNUMBER(G35),G35,0)+IF(ISNUMBER(G37),G37,0)+IF(ISNUMBER(G39),G39,0)+IF(ISNUMBER(G41),G41,0)+IF(ISNUMBER(G43),G43,0)</f>
        <v>24</v>
      </c>
      <c r="H45" s="44"/>
      <c r="I45" s="45">
        <f>SUM(I25:I43)</f>
        <v>0</v>
      </c>
      <c r="J45" s="44"/>
      <c r="K45" s="45">
        <f>SUM(K25:K43)</f>
        <v>0</v>
      </c>
      <c r="L45" s="44"/>
      <c r="M45" s="45">
        <f>SUM(M25:M43)</f>
        <v>0</v>
      </c>
      <c r="N45" s="44"/>
      <c r="O45" s="45">
        <f>SUM(O25:O43)</f>
        <v>0</v>
      </c>
      <c r="P45" s="44"/>
      <c r="Q45" s="45">
        <f>SUM(Q25:Q43)</f>
        <v>24</v>
      </c>
      <c r="R45" s="44"/>
      <c r="S45" s="45">
        <f>SUM(S25:S43)</f>
        <v>0</v>
      </c>
      <c r="T45" s="44"/>
      <c r="U45" s="45">
        <f>SUM(U25:U43)</f>
        <v>24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47</v>
      </c>
    </row>
    <row r="49" spans="12:15" ht="12.75">
      <c r="L49" s="29" t="s">
        <v>58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42" t="s">
        <v>16</v>
      </c>
      <c r="D51" s="142"/>
      <c r="E51" s="142"/>
      <c r="K51" s="5"/>
      <c r="L51" s="29" t="s">
        <v>57</v>
      </c>
      <c r="O51" s="30"/>
      <c r="R51" s="43"/>
    </row>
    <row r="52" ht="12.75">
      <c r="R52" s="16" t="s">
        <v>14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59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A18">
      <selection activeCell="I30" sqref="I3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 customHeight="1">
      <c r="B2" s="140" t="s">
        <v>19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2:22" ht="12" customHeight="1"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</row>
    <row r="7" spans="2:22" ht="12" customHeight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4.5" customHeight="1"/>
    <row r="9" spans="2:22" ht="12" customHeight="1" hidden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</row>
    <row r="10" ht="12.75" hidden="1"/>
    <row r="11" spans="2:17" ht="15.75">
      <c r="B11" s="13" t="s">
        <v>71</v>
      </c>
      <c r="C11" s="13"/>
      <c r="D11" s="13"/>
      <c r="E11" s="13"/>
      <c r="G11" s="5"/>
      <c r="H11" s="14" t="str">
        <f>Kriminal!H6</f>
        <v>AWISSU, 2008</v>
      </c>
      <c r="I11" s="5"/>
      <c r="L11" s="5"/>
      <c r="M11" s="5"/>
      <c r="P11" s="5"/>
      <c r="Q11" s="5"/>
    </row>
    <row r="12" ht="3.75" customHeight="1"/>
    <row r="13" spans="2:22" ht="106.5" customHeight="1">
      <c r="B13" s="143" t="s">
        <v>150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</row>
    <row r="14" ht="6.75" customHeight="1" hidden="1"/>
    <row r="15" spans="2:22" ht="10.5" customHeight="1">
      <c r="B15" s="145" t="s">
        <v>40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151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41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45</v>
      </c>
      <c r="T20" s="19"/>
      <c r="U20" s="19" t="s">
        <v>20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42</v>
      </c>
      <c r="L21" s="23"/>
      <c r="M21" s="23" t="s">
        <v>43</v>
      </c>
      <c r="N21" s="23"/>
      <c r="O21" s="23" t="s">
        <v>44</v>
      </c>
      <c r="P21" s="23"/>
      <c r="Q21" s="23"/>
      <c r="R21" s="23"/>
      <c r="S21" s="23" t="s">
        <v>46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26">
        <v>1</v>
      </c>
      <c r="D25" s="26" t="s">
        <v>135</v>
      </c>
      <c r="E25" s="26"/>
      <c r="F25" s="5"/>
      <c r="G25" s="41">
        <f>'[1]Kriminal (Appelli Inferjuri)'!$Q$25</f>
        <v>14</v>
      </c>
      <c r="H25" s="5"/>
      <c r="I25" s="41"/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14</v>
      </c>
      <c r="R25" s="5"/>
      <c r="S25" s="41"/>
      <c r="T25" s="5"/>
      <c r="U25" s="44">
        <f>IF(ISNUMBER(Q25),Q25,0)-IF(ISNUMBER(S25),S25,0)</f>
        <v>14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26">
        <v>2</v>
      </c>
      <c r="D27" s="26" t="s">
        <v>23</v>
      </c>
      <c r="E27" s="26"/>
      <c r="F27" s="5"/>
      <c r="G27" s="41">
        <f>'[1]Kriminal (Appelli Inferjuri)'!$Q$27</f>
        <v>9</v>
      </c>
      <c r="H27" s="5"/>
      <c r="I27" s="41"/>
      <c r="J27" s="5"/>
      <c r="K27" s="41"/>
      <c r="L27" s="5"/>
      <c r="M27" s="41">
        <v>9</v>
      </c>
      <c r="N27" s="5"/>
      <c r="O27" s="41"/>
      <c r="P27" s="5"/>
      <c r="Q27" s="44">
        <f>IF(ISNUMBER(G27),G27,0)+IF(ISNUMBER(I27),I27,0)-IF(ISNUMBER(K27),K27,0)+IF(ISNUMBER(M27),M27,0)-IF(ISNUMBER(O27),O27,0)</f>
        <v>18</v>
      </c>
      <c r="R27" s="5"/>
      <c r="S27" s="41"/>
      <c r="T27" s="5"/>
      <c r="U27" s="44">
        <f>IF(ISNUMBER(Q27),Q27,0)-IF(ISNUMBER(S27),S27,0)</f>
        <v>18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26">
        <v>3</v>
      </c>
      <c r="D29" s="26" t="s">
        <v>109</v>
      </c>
      <c r="E29" s="26"/>
      <c r="F29" s="5"/>
      <c r="G29" s="41">
        <f>'[1]Kriminal (Appelli Inferjuri)'!$Q$29</f>
        <v>66</v>
      </c>
      <c r="H29" s="5"/>
      <c r="I29" s="41">
        <v>7</v>
      </c>
      <c r="J29" s="5"/>
      <c r="K29" s="41"/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73</v>
      </c>
      <c r="R29" s="5"/>
      <c r="S29" s="41"/>
      <c r="T29" s="5"/>
      <c r="U29" s="44">
        <f>IF(ISNUMBER(Q29),Q29,0)-IF(ISNUMBER(S29),S29,0)</f>
        <v>73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26">
        <v>4</v>
      </c>
      <c r="D31" s="26" t="s">
        <v>118</v>
      </c>
      <c r="E31" s="26"/>
      <c r="F31" s="5"/>
      <c r="G31" s="41">
        <f>'[1]Kriminal (Appelli Inferjuri)'!$Q$31</f>
        <v>0</v>
      </c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0</v>
      </c>
      <c r="R31" s="5"/>
      <c r="S31" s="41"/>
      <c r="T31" s="5"/>
      <c r="U31" s="44">
        <f>IF(ISNUMBER(Q31),Q31,0)-IF(ISNUMBER(S31),S31,0)</f>
        <v>0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26">
        <v>5</v>
      </c>
      <c r="D33" s="26" t="s">
        <v>124</v>
      </c>
      <c r="E33" s="26"/>
      <c r="F33" s="5"/>
      <c r="G33" s="41">
        <f>'[1]Kriminal (Appelli Inferjuri)'!$Q$33</f>
        <v>139</v>
      </c>
      <c r="H33" s="5"/>
      <c r="I33" s="41">
        <v>5</v>
      </c>
      <c r="J33" s="5"/>
      <c r="K33" s="41">
        <v>1</v>
      </c>
      <c r="L33" s="5"/>
      <c r="M33" s="41">
        <v>1</v>
      </c>
      <c r="N33" s="5"/>
      <c r="O33" s="41"/>
      <c r="P33" s="5"/>
      <c r="Q33" s="44">
        <f>IF(ISNUMBER(G33),G33,0)+IF(ISNUMBER(I33),I33,0)-IF(ISNUMBER(K33),K33,0)+IF(ISNUMBER(M33),M33,0)-IF(ISNUMBER(O33),O33,0)</f>
        <v>144</v>
      </c>
      <c r="R33" s="5"/>
      <c r="S33" s="41"/>
      <c r="T33" s="5"/>
      <c r="U33" s="44">
        <f>IF(ISNUMBER(Q33),Q33,0)-IF(ISNUMBER(S33),S33,0)</f>
        <v>144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120">
        <v>6</v>
      </c>
      <c r="D35" s="26" t="s">
        <v>111</v>
      </c>
      <c r="E35" s="26"/>
      <c r="F35" s="5"/>
      <c r="G35" s="41">
        <f>'[1]Kriminal (Appelli Inferjuri)'!$Q$35</f>
        <v>10</v>
      </c>
      <c r="H35" s="5"/>
      <c r="I35" s="41">
        <v>3</v>
      </c>
      <c r="J35" s="5"/>
      <c r="K35" s="41">
        <v>10</v>
      </c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3</v>
      </c>
      <c r="R35" s="5"/>
      <c r="S35" s="41"/>
      <c r="T35" s="5"/>
      <c r="U35" s="44">
        <f>IF(ISNUMBER(Q35),Q35,0)-IF(ISNUMBER(S35),S35,0)</f>
        <v>3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26">
        <v>7</v>
      </c>
      <c r="D37" s="26" t="s">
        <v>155</v>
      </c>
      <c r="E37" s="121"/>
      <c r="F37" s="5"/>
      <c r="G37" s="41">
        <f>'[1]Kriminal (Appelli Inferjuri)'!$Q$37</f>
        <v>1</v>
      </c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1</v>
      </c>
      <c r="R37" s="5"/>
      <c r="S37" s="41"/>
      <c r="T37" s="5"/>
      <c r="U37" s="44">
        <f>IF(ISNUMBER(Q37),Q37,0)-IF(ISNUMBER(S37),S37,0)</f>
        <v>1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26"/>
      <c r="D39" s="26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26"/>
      <c r="D41" s="26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26"/>
      <c r="D43" s="26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IF(ISNUMBER(G25),G25,0)+IF(ISNUMBER(G27),G27,0)+IF(ISNUMBER(G29),G29,0)+IF(ISNUMBER(G31),G31,0)+IF(ISNUMBER(G33),G33,0)+IF(ISNUMBER(G35),G35,0)+IF(ISNUMBER(G37),G37,0)+IF(ISNUMBER(G39),G39,0)+IF(ISNUMBER(G41),G41,0)+IF(ISNUMBER(G43),G43,0)</f>
        <v>239</v>
      </c>
      <c r="H45" s="44"/>
      <c r="I45" s="45">
        <f>SUM(I25:I43)</f>
        <v>15</v>
      </c>
      <c r="J45" s="44"/>
      <c r="K45" s="45">
        <f>SUM(K25:K43)</f>
        <v>11</v>
      </c>
      <c r="L45" s="44"/>
      <c r="M45" s="45">
        <f>SUM(M25:M43)</f>
        <v>10</v>
      </c>
      <c r="N45" s="44"/>
      <c r="O45" s="45">
        <f>SUM(O25:O43)</f>
        <v>0</v>
      </c>
      <c r="P45" s="44"/>
      <c r="Q45" s="45">
        <f>SUM(Q25:Q43)</f>
        <v>253</v>
      </c>
      <c r="R45" s="44"/>
      <c r="S45" s="45">
        <f>SUM(S25:S43)</f>
        <v>0</v>
      </c>
      <c r="T45" s="44"/>
      <c r="U45" s="45">
        <f>SUM(U25:U43)</f>
        <v>253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47</v>
      </c>
    </row>
    <row r="49" spans="12:15" ht="12.75">
      <c r="L49" s="29" t="s">
        <v>58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42" t="s">
        <v>16</v>
      </c>
      <c r="D51" s="142"/>
      <c r="E51" s="142"/>
      <c r="K51" s="5"/>
      <c r="L51" s="29" t="s">
        <v>57</v>
      </c>
      <c r="O51" s="30"/>
      <c r="R51" s="43"/>
    </row>
    <row r="52" ht="12.75">
      <c r="R52" s="16" t="s">
        <v>14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59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J25" sqref="J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73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69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2008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150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133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'[1]Coppini P.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'[1]Coppini P. (Ghawdex)'!$Q$24</f>
        <v>10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10</v>
      </c>
      <c r="R24" s="5"/>
      <c r="S24" s="40"/>
      <c r="T24" s="5"/>
      <c r="U24" s="44">
        <f aca="true" t="shared" si="1" ref="U24:U39">IF(ISNUMBER(Q24),Q24,0)-IF(ISNUMBER(S24),S24,0)</f>
        <v>10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'[1]Coppini P. (Ghawdex)'!$Q$25</f>
        <v>122</v>
      </c>
      <c r="H25" s="5"/>
      <c r="I25" s="40">
        <v>6</v>
      </c>
      <c r="J25" s="5"/>
      <c r="K25" s="40"/>
      <c r="L25" s="5"/>
      <c r="M25" s="40"/>
      <c r="N25" s="5"/>
      <c r="O25" s="40"/>
      <c r="P25" s="5"/>
      <c r="Q25" s="44">
        <f t="shared" si="0"/>
        <v>128</v>
      </c>
      <c r="R25" s="5"/>
      <c r="S25" s="40"/>
      <c r="T25" s="5"/>
      <c r="U25" s="44">
        <f t="shared" si="1"/>
        <v>128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'[1]Coppini P.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149</v>
      </c>
      <c r="E27" s="26"/>
      <c r="F27" s="5"/>
      <c r="G27" s="39">
        <f>'[1]Coppini P.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'[1]Coppini P.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'[1]Coppini P.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'[1]Coppini P.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'[1]Coppini P.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'[1]Coppini P.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'[1]Coppini P.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'[1]Coppini P.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'[1]Coppini P.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'[1]Coppini P.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'[1]Coppini P.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'[1]Coppini P.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'[1]Coppini P.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132</v>
      </c>
      <c r="H41" s="44"/>
      <c r="I41" s="45">
        <f>SUM(I23:I39)</f>
        <v>6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138</v>
      </c>
      <c r="R41" s="44"/>
      <c r="S41" s="45">
        <f>SUM(S23:S39)</f>
        <v>0</v>
      </c>
      <c r="T41" s="44"/>
      <c r="U41" s="45">
        <f>SUM(U23:U39)</f>
        <v>138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16</v>
      </c>
      <c r="D49" s="142"/>
      <c r="E49" s="142"/>
      <c r="K49" s="5"/>
      <c r="L49" s="29" t="s">
        <v>57</v>
      </c>
      <c r="O49" s="30"/>
      <c r="R49" s="43" t="s">
        <v>79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">
      <selection activeCell="R15" sqref="R1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73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61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2008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150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133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'[1]Grixti G. (Ghawdex)'!$Q$23</f>
        <v>21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21</v>
      </c>
      <c r="R23" s="5"/>
      <c r="S23" s="39"/>
      <c r="T23" s="5"/>
      <c r="U23" s="44">
        <f>IF(ISNUMBER(Q23),Q23,0)-IF(ISNUMBER(S23),S23,0)</f>
        <v>21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'[1]Grixti G.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aca="true" t="shared" si="1" ref="U24:U39">IF(ISNUMBER(Q24),Q24,0)-IF(ISNUMBER(S24),S24,0)</f>
        <v>0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'[1]Grixti G.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'[1]Grixti G.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149</v>
      </c>
      <c r="E27" s="26"/>
      <c r="F27" s="5"/>
      <c r="G27" s="39">
        <f>'[1]Grixti G.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'[1]Grixti G.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'[1]Grixti G. (Ghawdex)'!$Q$29</f>
        <v>1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1</v>
      </c>
      <c r="R29" s="5"/>
      <c r="S29" s="40"/>
      <c r="T29" s="5"/>
      <c r="U29" s="44">
        <f t="shared" si="1"/>
        <v>1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'[1]Grixti G.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'[1]Grixti G. (Ghawdex)'!$Q$31</f>
        <v>2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2</v>
      </c>
      <c r="R31" s="5"/>
      <c r="S31" s="40"/>
      <c r="T31" s="5"/>
      <c r="U31" s="44">
        <f t="shared" si="1"/>
        <v>2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'[1]Grixti G. (Ghawdex)'!$Q$32</f>
        <v>6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6</v>
      </c>
      <c r="R32" s="5"/>
      <c r="S32" s="40"/>
      <c r="T32" s="5"/>
      <c r="U32" s="44">
        <f t="shared" si="1"/>
        <v>6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'[1]Grixti G. (Ghawdex)'!$Q$33</f>
        <v>9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9</v>
      </c>
      <c r="R33" s="5"/>
      <c r="S33" s="40"/>
      <c r="T33" s="5"/>
      <c r="U33" s="44">
        <f t="shared" si="1"/>
        <v>9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'[1]Grixti G.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'[1]Grixti G. (Ghawdex)'!$Q$35</f>
        <v>17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17</v>
      </c>
      <c r="R35" s="5"/>
      <c r="S35" s="40"/>
      <c r="T35" s="5"/>
      <c r="U35" s="44">
        <f t="shared" si="1"/>
        <v>17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'[1]Grixti G. (Ghawdex)'!$Q$36</f>
        <v>29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29</v>
      </c>
      <c r="R36" s="5"/>
      <c r="S36" s="40"/>
      <c r="T36" s="5"/>
      <c r="U36" s="44">
        <f>IF(ISNUMBER(Q36),Q36,0)-IF(ISNUMBER(S36),S36,0)</f>
        <v>29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'[1]Grixti G.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'[1]Grixti G.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'[1]Grixti G.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85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85</v>
      </c>
      <c r="R41" s="44"/>
      <c r="S41" s="45">
        <f>SUM(S23:S39)</f>
        <v>0</v>
      </c>
      <c r="T41" s="44"/>
      <c r="U41" s="45">
        <f>SUM(U23:U39)</f>
        <v>85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16</v>
      </c>
      <c r="D49" s="142"/>
      <c r="E49" s="142"/>
      <c r="K49" s="5"/>
      <c r="L49" s="29" t="s">
        <v>57</v>
      </c>
      <c r="O49" s="30"/>
      <c r="R49" s="43" t="s">
        <v>80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7:V7"/>
    <mergeCell ref="B2:V2"/>
    <mergeCell ref="B4:V4"/>
    <mergeCell ref="B11:V11"/>
    <mergeCell ref="B13:V13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K24" sqref="K24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73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70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2008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150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133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'[1]Micallef Trigona A.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'[1]Micallef Trigona A. (Ghawdex)'!$Q$24</f>
        <v>5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5</v>
      </c>
      <c r="R24" s="5"/>
      <c r="S24" s="40"/>
      <c r="T24" s="5"/>
      <c r="U24" s="44">
        <f aca="true" t="shared" si="1" ref="U24:U39">IF(ISNUMBER(Q24),Q24,0)-IF(ISNUMBER(S24),S24,0)</f>
        <v>5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'[1]Micallef Trigona A. (Ghawdex)'!$Q$25</f>
        <v>41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41</v>
      </c>
      <c r="R25" s="5"/>
      <c r="S25" s="40"/>
      <c r="T25" s="5"/>
      <c r="U25" s="44">
        <f t="shared" si="1"/>
        <v>41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'[1]Micallef Trigona A.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149</v>
      </c>
      <c r="E27" s="26"/>
      <c r="F27" s="5"/>
      <c r="G27" s="39">
        <f>'[1]Micallef Trigona A.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'[1]Micallef Trigona A.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'[1]Micallef Trigona A.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'[1]Micallef Trigona A.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'[1]Micallef Trigona A.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'[1]Micallef Trigona A.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'[1]Micallef Trigona A.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'[1]Micallef Trigona A.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'[1]Micallef Trigona A.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'[1]Micallef Trigona A. (Ghawdex)'!$Q$36</f>
        <v>243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243</v>
      </c>
      <c r="R36" s="5"/>
      <c r="S36" s="40"/>
      <c r="T36" s="5"/>
      <c r="U36" s="44">
        <f>IF(ISNUMBER(Q36),Q36,0)-IF(ISNUMBER(S36),S36,0)</f>
        <v>243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'[1]Micallef Trigona A.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'[1]Micallef Trigona A.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'[1]Micallef Trigona A.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289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289</v>
      </c>
      <c r="R41" s="44"/>
      <c r="S41" s="45">
        <f>SUM(S23:S39)</f>
        <v>0</v>
      </c>
      <c r="T41" s="44"/>
      <c r="U41" s="45">
        <f>SUM(U23:U39)</f>
        <v>289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16</v>
      </c>
      <c r="D49" s="142"/>
      <c r="E49" s="142"/>
      <c r="K49" s="5"/>
      <c r="L49" s="29" t="s">
        <v>57</v>
      </c>
      <c r="O49" s="30"/>
      <c r="R49" s="43" t="s">
        <v>81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7:V7"/>
    <mergeCell ref="B2:V2"/>
    <mergeCell ref="B4:V4"/>
    <mergeCell ref="B11:V11"/>
    <mergeCell ref="B13:V13"/>
    <mergeCell ref="B5:V5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1" max="1" width="0.13671875" style="0" customWidth="1"/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0" width="7.7109375" style="0" customWidth="1"/>
    <col min="21" max="21" width="4.421875" style="0" customWidth="1"/>
    <col min="22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34" t="s">
        <v>106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1:22" ht="12.75" customHeight="1">
      <c r="A4" s="136" t="s">
        <v>104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1:22" s="48" customFormat="1" ht="15" customHeight="1">
      <c r="A5" s="137" t="s">
        <v>105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1:22" ht="15" customHeight="1">
      <c r="A6" s="138" t="str">
        <f>CONCATENATE(Kriminal!G6," ",Kriminal!H6)</f>
        <v>Statistika Ghal AWISSU, 2008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38</v>
      </c>
      <c r="D9" s="86" t="s">
        <v>27</v>
      </c>
      <c r="E9" s="86" t="s">
        <v>39</v>
      </c>
      <c r="F9" s="86" t="s">
        <v>148</v>
      </c>
      <c r="G9" s="86" t="s">
        <v>145</v>
      </c>
      <c r="H9" s="86" t="s">
        <v>25</v>
      </c>
      <c r="I9" s="86" t="s">
        <v>24</v>
      </c>
      <c r="J9" s="86" t="s">
        <v>129</v>
      </c>
      <c r="K9" s="86"/>
      <c r="L9" s="86"/>
      <c r="M9" s="86"/>
      <c r="N9" s="86"/>
      <c r="O9" s="86"/>
      <c r="P9" s="86"/>
      <c r="Q9" s="86"/>
      <c r="R9" s="86"/>
      <c r="S9" s="87" t="s">
        <v>34</v>
      </c>
      <c r="T9" s="88" t="s">
        <v>35</v>
      </c>
      <c r="U9" s="89" t="s">
        <v>36</v>
      </c>
      <c r="V9" s="90" t="s">
        <v>37</v>
      </c>
    </row>
    <row r="10" spans="1:22" ht="15.75" customHeight="1">
      <c r="A10" s="48"/>
      <c r="B10" s="91" t="s">
        <v>48</v>
      </c>
      <c r="C10" s="92">
        <f>SUMIF('Coppini P. (Ghawdex)'!$D$23:$D$39,B10,'Coppini P. (Ghawdex)'!$I$23:$I$39)</f>
        <v>0</v>
      </c>
      <c r="D10" s="92">
        <f>SUMIF('Grixti G. (Ghawdex)'!$D$23:$D$39,B10,'Grixti G. (Ghawdex)'!$I$23:$I$39)</f>
        <v>0</v>
      </c>
      <c r="E10" s="92">
        <f>SUMIF('Micallef Trigona A. (Ghawdex)'!$D$23:$D$39,B10,'Micallef Trigona A. (Ghawdex)'!$I$23:$I$39)</f>
        <v>0</v>
      </c>
      <c r="F10" s="92">
        <f>SUMIF('Ellul A. (Ghawdex)'!$D$23:$D$39,B10,'Ellul A. (Ghawdex)'!$I$23:$I$39)</f>
        <v>0</v>
      </c>
      <c r="G10" s="92">
        <f>SUMIF('Grima E. (Ghawdex)'!$D$23:$D$39,B10,'Grima E. (Ghawdex)'!$I$23:$I$39)</f>
        <v>2</v>
      </c>
      <c r="H10" s="92">
        <f>SUMIF('Apap Bologna J. (Ghawdex)'!$D$23:$D$39,B10,'Apap Bologna J. (Ghawdex)'!$I$23:$I$39)</f>
        <v>0</v>
      </c>
      <c r="I10" s="92">
        <f>SUMIF('Mallia M. (Ghawdex)'!$D$23:$D$39,B10,'Mallia M. (Ghawdex)'!$I$23:$I$39)</f>
        <v>0</v>
      </c>
      <c r="J10" s="92">
        <f>SUMIF('Scerri Herrera C (Ghawdex)'!$D$23:$D$39,B10,'Scerri Herrera C (Ghawdex)'!$I$23:$I$39)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2</v>
      </c>
      <c r="T10" s="94">
        <f aca="true" t="shared" si="1" ref="T10:T26">S10/$S$27</f>
        <v>0.012658227848101266</v>
      </c>
      <c r="U10" s="95"/>
      <c r="V10" s="96"/>
    </row>
    <row r="11" spans="2:22" ht="15.75" customHeight="1">
      <c r="B11" s="97" t="s">
        <v>49</v>
      </c>
      <c r="C11" s="98">
        <f>SUMIF('Coppini P. (Ghawdex)'!$D$23:$D$39,B11,'Coppini P. (Ghawdex)'!$I$23:$I$39)</f>
        <v>0</v>
      </c>
      <c r="D11" s="98">
        <f>SUMIF('Grixti G. (Ghawdex)'!$D$23:$D$39,B11,'Grixti G. (Ghawdex)'!$I$23:$I$39)</f>
        <v>0</v>
      </c>
      <c r="E11" s="98">
        <f>SUMIF('Micallef Trigona A. (Ghawdex)'!$D$23:$D$39,B11,'Micallef Trigona A. (Ghawdex)'!$I$23:$I$39)</f>
        <v>0</v>
      </c>
      <c r="F11" s="98">
        <f>SUMIF('Ellul A. (Ghawdex)'!$D$23:$D$39,B11,'Ellul A. (Ghawdex)'!$I$23:$I$39)</f>
        <v>0</v>
      </c>
      <c r="G11" s="98">
        <f>SUMIF('Grima E. (Ghawdex)'!$D$23:$D$39,B11,'Grima E. (Ghawdex)'!$I$23:$I$39)</f>
        <v>13</v>
      </c>
      <c r="H11" s="98">
        <f>SUMIF('Apap Bologna J. (Ghawdex)'!$D$23:$D$39,B11,'Apap Bologna J. (Ghawdex)'!$I$23:$I$39)</f>
        <v>0</v>
      </c>
      <c r="I11" s="98">
        <f>SUMIF('Mallia M. (Ghawdex)'!$D$23:$D$39,B11,'Mallia M. (Ghawdex)'!$I$23:$I$39)</f>
        <v>0</v>
      </c>
      <c r="J11" s="98">
        <f>SUMIF('Scerri Herrera C (Ghawdex)'!$D$23:$D$39,B11,'Scerri Herrera C (Ghawdex)'!$I$23:$I$39)</f>
        <v>0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13</v>
      </c>
      <c r="T11" s="100">
        <f t="shared" si="1"/>
        <v>0.08227848101265822</v>
      </c>
      <c r="U11" s="101"/>
      <c r="V11" s="102"/>
    </row>
    <row r="12" spans="2:22" ht="15.75" customHeight="1">
      <c r="B12" s="103" t="s">
        <v>21</v>
      </c>
      <c r="C12" s="104">
        <f>SUMIF('Coppini P. (Ghawdex)'!$D$23:$D$39,B12,'Coppini P. (Ghawdex)'!$I$23:$I$39)</f>
        <v>6</v>
      </c>
      <c r="D12" s="104">
        <f>SUMIF('Grixti G. (Ghawdex)'!$D$23:$D$39,B12,'Grixti G. (Ghawdex)'!$I$23:$I$39)</f>
        <v>0</v>
      </c>
      <c r="E12" s="104">
        <f>SUMIF('Micallef Trigona A. (Ghawdex)'!$D$23:$D$39,B12,'Micallef Trigona A. (Ghawdex)'!$I$23:$I$39)</f>
        <v>0</v>
      </c>
      <c r="F12" s="104">
        <f>SUMIF('Ellul A. (Ghawdex)'!$D$23:$D$39,B12,'Ellul A. (Ghawdex)'!$I$23:$I$39)</f>
        <v>0</v>
      </c>
      <c r="G12" s="104">
        <f>SUMIF('Grima E. (Ghawdex)'!$D$23:$D$39,B12,'Grima E. (Ghawdex)'!$I$23:$I$39)</f>
        <v>0</v>
      </c>
      <c r="H12" s="104">
        <f>SUMIF('Apap Bologna J. (Ghawdex)'!$D$23:$D$39,B12,'Apap Bologna J. (Ghawdex)'!$I$23:$I$39)</f>
        <v>0</v>
      </c>
      <c r="I12" s="104">
        <f>SUMIF('Mallia M. (Ghawdex)'!$D$23:$D$39,B12,'Mallia M. (Ghawdex)'!$I$23:$I$39)</f>
        <v>0</v>
      </c>
      <c r="J12" s="104">
        <f>SUMIF('Scerri Herrera C (Ghawdex)'!$D$23:$D$39,B12,'Scerri Herrera C (Ghawdex)'!$I$23:$I$39)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6</v>
      </c>
      <c r="T12" s="106">
        <f t="shared" si="1"/>
        <v>0.0379746835443038</v>
      </c>
      <c r="U12" s="107">
        <f>SUM(S10:S12)</f>
        <v>21</v>
      </c>
      <c r="V12" s="108">
        <f>U12/$S$27</f>
        <v>0.13291139240506328</v>
      </c>
    </row>
    <row r="13" spans="2:22" ht="15.75" customHeight="1">
      <c r="B13" s="91" t="s">
        <v>8</v>
      </c>
      <c r="C13" s="92">
        <f>SUMIF('Coppini P. (Ghawdex)'!$D$23:$D$39,B13,'Coppini P. (Ghawdex)'!$I$23:$I$39)</f>
        <v>0</v>
      </c>
      <c r="D13" s="92">
        <f>SUMIF('Grixti G. (Ghawdex)'!$D$23:$D$39,B13,'Grixti G. (Ghawdex)'!$I$23:$I$39)</f>
        <v>0</v>
      </c>
      <c r="E13" s="92">
        <f>SUMIF('Micallef Trigona A. (Ghawdex)'!$D$23:$D$39,B13,'Micallef Trigona A. (Ghawdex)'!$I$23:$I$39)</f>
        <v>0</v>
      </c>
      <c r="F13" s="92">
        <f>SUMIF('Ellul A. (Ghawdex)'!$D$23:$D$39,B13,'Ellul A. (Ghawdex)'!$I$23:$I$39)</f>
        <v>0</v>
      </c>
      <c r="G13" s="92">
        <f>SUMIF('Grima E. (Ghawdex)'!$D$23:$D$39,B13,'Grima E. (Ghawdex)'!$I$23:$I$39)</f>
        <v>0</v>
      </c>
      <c r="H13" s="92">
        <f>SUMIF('Apap Bologna J. (Ghawdex)'!$D$23:$D$39,B13,'Apap Bologna J. (Ghawdex)'!$I$23:$I$39)</f>
        <v>0</v>
      </c>
      <c r="I13" s="92">
        <f>SUMIF('Mallia M. (Ghawdex)'!$D$23:$D$39,B13,'Mallia M. (Ghawdex)'!$I$23:$I$39)</f>
        <v>0</v>
      </c>
      <c r="J13" s="92">
        <f>SUMIF('Scerri Herrera C (Ghawdex)'!$D$23:$D$39,B13,'Scerri Herrera C (Ghawdex)'!$I$23:$I$39)</f>
        <v>0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0</v>
      </c>
      <c r="T13" s="94">
        <f t="shared" si="1"/>
        <v>0</v>
      </c>
      <c r="U13" s="95"/>
      <c r="V13" s="96"/>
    </row>
    <row r="14" spans="2:22" ht="15.75" customHeight="1">
      <c r="B14" s="97" t="s">
        <v>149</v>
      </c>
      <c r="C14" s="98">
        <f>SUMIF('Coppini P. (Ghawdex)'!$D$23:$D$39,B14,'Coppini P. (Ghawdex)'!$I$23:$I$39)</f>
        <v>0</v>
      </c>
      <c r="D14" s="98">
        <f>SUMIF('Grixti G. (Ghawdex)'!$D$23:$D$39,B14,'Grixti G. (Ghawdex)'!$I$23:$I$39)</f>
        <v>0</v>
      </c>
      <c r="E14" s="98">
        <f>SUMIF('Micallef Trigona A. (Ghawdex)'!$D$23:$D$39,B14,'Micallef Trigona A. (Ghawdex)'!$I$23:$I$39)</f>
        <v>0</v>
      </c>
      <c r="F14" s="98">
        <f>SUMIF('Ellul A. (Ghawdex)'!$D$23:$D$39,B14,'Ellul A. (Ghawdex)'!$I$23:$I$39)</f>
        <v>0</v>
      </c>
      <c r="G14" s="98">
        <f>SUMIF('Grima E. (Ghawdex)'!$D$23:$D$39,B14,'Grima E. (Ghawdex)'!$I$23:$I$39)</f>
        <v>0</v>
      </c>
      <c r="H14" s="98">
        <f>SUMIF('Apap Bologna J. (Ghawdex)'!$D$23:$D$39,B14,'Apap Bologna J. (Ghawdex)'!$I$23:$I$39)</f>
        <v>0</v>
      </c>
      <c r="I14" s="98">
        <f>SUMIF('Mallia M. (Ghawdex)'!$D$23:$D$39,B14,'Mallia M. (Ghawdex)'!$I$23:$I$39)</f>
        <v>0</v>
      </c>
      <c r="J14" s="98">
        <f>SUMIF('Scerri Herrera C (Ghawdex)'!$D$23:$D$39,B14,'Scerri Herrera C (Ghawdex)'!$I$23:$I$39)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50</v>
      </c>
      <c r="C15" s="104">
        <f>SUMIF('Coppini P. (Ghawdex)'!$D$23:$D$39,B15,'Coppini P. (Ghawdex)'!$I$23:$I$39)</f>
        <v>0</v>
      </c>
      <c r="D15" s="104">
        <f>SUMIF('Grixti G. (Ghawdex)'!$D$23:$D$39,B15,'Grixti G. (Ghawdex)'!$I$23:$I$39)</f>
        <v>0</v>
      </c>
      <c r="E15" s="104">
        <f>SUMIF('Micallef Trigona A. (Ghawdex)'!$D$23:$D$39,B15,'Micallef Trigona A. (Ghawdex)'!$I$23:$I$39)</f>
        <v>0</v>
      </c>
      <c r="F15" s="104">
        <f>SUMIF('Ellul A. (Ghawdex)'!$D$23:$D$39,B15,'Ellul A. (Ghawdex)'!$I$23:$I$39)</f>
        <v>0</v>
      </c>
      <c r="G15" s="104">
        <f>SUMIF('Grima E. (Ghawdex)'!$D$23:$D$39,B15,'Grima E. (Ghawdex)'!$I$23:$I$39)</f>
        <v>21</v>
      </c>
      <c r="H15" s="104">
        <f>SUMIF('Apap Bologna J. (Ghawdex)'!$D$23:$D$39,B15,'Apap Bologna J. (Ghawdex)'!$I$23:$I$39)</f>
        <v>0</v>
      </c>
      <c r="I15" s="104">
        <f>SUMIF('Mallia M. (Ghawdex)'!$D$23:$D$39,B15,'Mallia M. (Ghawdex)'!$I$23:$I$39)</f>
        <v>0</v>
      </c>
      <c r="J15" s="104">
        <f>SUMIF('Scerri Herrera C (Ghawdex)'!$D$23:$D$39,B15,'Scerri Herrera C (Ghawdex)'!$I$23:$I$39)</f>
        <v>0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21</v>
      </c>
      <c r="T15" s="106">
        <f t="shared" si="1"/>
        <v>0.13291139240506328</v>
      </c>
      <c r="U15" s="107">
        <f>SUM(S13:S15)</f>
        <v>21</v>
      </c>
      <c r="V15" s="108">
        <f>U15/$S$27</f>
        <v>0.13291139240506328</v>
      </c>
    </row>
    <row r="16" spans="2:22" ht="15.75" customHeight="1">
      <c r="B16" s="91" t="s">
        <v>9</v>
      </c>
      <c r="C16" s="92">
        <f>SUMIF('Coppini P. (Ghawdex)'!$D$23:$D$39,B16,'Coppini P. (Ghawdex)'!$I$23:$I$39)</f>
        <v>0</v>
      </c>
      <c r="D16" s="92">
        <f>SUMIF('Grixti G. (Ghawdex)'!$D$23:$D$39,B16,'Grixti G. (Ghawdex)'!$I$23:$I$39)</f>
        <v>0</v>
      </c>
      <c r="E16" s="92">
        <f>SUMIF('Micallef Trigona A. (Ghawdex)'!$D$23:$D$39,B16,'Micallef Trigona A. (Ghawdex)'!$I$23:$I$39)</f>
        <v>0</v>
      </c>
      <c r="F16" s="92">
        <f>SUMIF('Ellul A. (Ghawdex)'!$D$23:$D$39,B16,'Ellul A. (Ghawdex)'!$I$23:$I$39)</f>
        <v>0</v>
      </c>
      <c r="G16" s="92">
        <f>SUMIF('Grima E. (Ghawdex)'!$D$23:$D$39,B16,'Grima E. (Ghawdex)'!$I$23:$I$39)</f>
        <v>0</v>
      </c>
      <c r="H16" s="92">
        <f>SUMIF('Apap Bologna J. (Ghawdex)'!$D$23:$D$39,B16,'Apap Bologna J. (Ghawdex)'!$I$23:$I$39)</f>
        <v>0</v>
      </c>
      <c r="I16" s="92">
        <f>SUMIF('Mallia M. (Ghawdex)'!$D$23:$D$39,B16,'Mallia M. (Ghawdex)'!$I$23:$I$39)</f>
        <v>0</v>
      </c>
      <c r="J16" s="92">
        <f>SUMIF('Scerri Herrera C (Ghawdex)'!$D$23:$D$39,B16,'Scerri Herrera C (Ghawdex)'!$I$23:$I$39)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51</v>
      </c>
      <c r="C17" s="98">
        <f>SUMIF('Coppini P. (Ghawdex)'!$D$23:$D$39,B17,'Coppini P. (Ghawdex)'!$I$23:$I$39)</f>
        <v>0</v>
      </c>
      <c r="D17" s="98">
        <f>SUMIF('Grixti G. (Ghawdex)'!$D$23:$D$39,B17,'Grixti G. (Ghawdex)'!$I$23:$I$39)</f>
        <v>0</v>
      </c>
      <c r="E17" s="98">
        <f>SUMIF('Micallef Trigona A. (Ghawdex)'!$D$23:$D$39,B17,'Micallef Trigona A. (Ghawdex)'!$I$23:$I$39)</f>
        <v>0</v>
      </c>
      <c r="F17" s="98">
        <f>SUMIF('Ellul A. (Ghawdex)'!$D$23:$D$39,B17,'Ellul A. (Ghawdex)'!$I$23:$I$39)</f>
        <v>0</v>
      </c>
      <c r="G17" s="98">
        <f>SUMIF('Grima E. (Ghawdex)'!$D$23:$D$39,B17,'Grima E. (Ghawdex)'!$I$23:$I$39)</f>
        <v>0</v>
      </c>
      <c r="H17" s="98">
        <f>SUMIF('Apap Bologna J. (Ghawdex)'!$D$23:$D$39,B17,'Apap Bologna J. (Ghawdex)'!$I$23:$I$39)</f>
        <v>0</v>
      </c>
      <c r="I17" s="98">
        <f>SUMIF('Mallia M. (Ghawdex)'!$D$23:$D$39,B17,'Mallia M. (Ghawdex)'!$I$23:$I$39)</f>
        <v>0</v>
      </c>
      <c r="J17" s="98">
        <f>SUMIF('Scerri Herrera C (Ghawdex)'!$D$23:$D$39,B17,'Scerri Herrera C (Ghawdex)'!$I$23:$I$39)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52</v>
      </c>
      <c r="C18" s="98">
        <f>SUMIF('Coppini P. (Ghawdex)'!$D$23:$D$39,B18,'Coppini P. (Ghawdex)'!$I$23:$I$39)</f>
        <v>0</v>
      </c>
      <c r="D18" s="98">
        <f>SUMIF('Grixti G. (Ghawdex)'!$D$23:$D$39,B18,'Grixti G. (Ghawdex)'!$I$23:$I$39)</f>
        <v>0</v>
      </c>
      <c r="E18" s="98">
        <f>SUMIF('Micallef Trigona A. (Ghawdex)'!$D$23:$D$39,B18,'Micallef Trigona A. (Ghawdex)'!$I$23:$I$39)</f>
        <v>0</v>
      </c>
      <c r="F18" s="98">
        <f>SUMIF('Ellul A. (Ghawdex)'!$D$23:$D$39,B18,'Ellul A. (Ghawdex)'!$I$23:$I$39)</f>
        <v>0</v>
      </c>
      <c r="G18" s="98">
        <f>SUMIF('Grima E. (Ghawdex)'!$D$23:$D$39,B18,'Grima E. (Ghawdex)'!$I$23:$I$39)</f>
        <v>1</v>
      </c>
      <c r="H18" s="98">
        <f>SUMIF('Apap Bologna J. (Ghawdex)'!$D$23:$D$39,B18,'Apap Bologna J. (Ghawdex)'!$I$23:$I$39)</f>
        <v>0</v>
      </c>
      <c r="I18" s="98">
        <f>SUMIF('Mallia M. (Ghawdex)'!$D$23:$D$39,B18,'Mallia M. (Ghawdex)'!$I$23:$I$39)</f>
        <v>0</v>
      </c>
      <c r="J18" s="98">
        <f>SUMIF('Scerri Herrera C (Ghawdex)'!$D$23:$D$39,B18,'Scerri Herrera C (Ghawdex)'!$I$23:$I$39)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1</v>
      </c>
      <c r="T18" s="100">
        <f t="shared" si="1"/>
        <v>0.006329113924050633</v>
      </c>
      <c r="U18" s="101"/>
      <c r="V18" s="102"/>
    </row>
    <row r="19" spans="2:22" ht="15.75" customHeight="1">
      <c r="B19" s="97" t="s">
        <v>53</v>
      </c>
      <c r="C19" s="98">
        <f>SUMIF('Coppini P. (Ghawdex)'!$D$23:$D$39,B19,'Coppini P. (Ghawdex)'!$I$23:$I$39)</f>
        <v>0</v>
      </c>
      <c r="D19" s="98">
        <f>SUMIF('Grixti G. (Ghawdex)'!$D$23:$D$39,B19,'Grixti G. (Ghawdex)'!$I$23:$I$39)</f>
        <v>0</v>
      </c>
      <c r="E19" s="98">
        <f>SUMIF('Micallef Trigona A. (Ghawdex)'!$D$23:$D$39,B19,'Micallef Trigona A. (Ghawdex)'!$I$23:$I$39)</f>
        <v>0</v>
      </c>
      <c r="F19" s="98">
        <f>SUMIF('Ellul A. (Ghawdex)'!$D$23:$D$39,B19,'Ellul A. (Ghawdex)'!$I$23:$I$39)</f>
        <v>0</v>
      </c>
      <c r="G19" s="98">
        <f>SUMIF('Grima E. (Ghawdex)'!$D$23:$D$39,B19,'Grima E. (Ghawdex)'!$I$23:$I$39)</f>
        <v>0</v>
      </c>
      <c r="H19" s="98">
        <f>SUMIF('Apap Bologna J. (Ghawdex)'!$D$23:$D$39,B19,'Apap Bologna J. (Ghawdex)'!$I$23:$I$39)</f>
        <v>0</v>
      </c>
      <c r="I19" s="98">
        <f>SUMIF('Mallia M. (Ghawdex)'!$D$23:$D$39,B19,'Mallia M. (Ghawdex)'!$I$23:$I$39)</f>
        <v>0</v>
      </c>
      <c r="J19" s="98">
        <f>SUMIF('Scerri Herrera C (Ghawdex)'!$D$23:$D$39,B19,'Scerri Herrera C (Ghawdex)'!$I$23:$I$39)</f>
        <v>0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0</v>
      </c>
      <c r="T19" s="100">
        <f t="shared" si="1"/>
        <v>0</v>
      </c>
      <c r="U19" s="101"/>
      <c r="V19" s="102"/>
    </row>
    <row r="20" spans="2:22" ht="15.75" customHeight="1">
      <c r="B20" s="103" t="s">
        <v>54</v>
      </c>
      <c r="C20" s="104">
        <f>SUMIF('Coppini P. (Ghawdex)'!$D$23:$D$39,B20,'Coppini P. (Ghawdex)'!$I$23:$I$39)</f>
        <v>0</v>
      </c>
      <c r="D20" s="104">
        <f>SUMIF('Grixti G. (Ghawdex)'!$D$23:$D$39,B20,'Grixti G. (Ghawdex)'!$I$23:$I$39)</f>
        <v>0</v>
      </c>
      <c r="E20" s="104">
        <f>SUMIF('Micallef Trigona A. (Ghawdex)'!$D$23:$D$39,B20,'Micallef Trigona A. (Ghawdex)'!$I$23:$I$39)</f>
        <v>0</v>
      </c>
      <c r="F20" s="104">
        <f>SUMIF('Ellul A. (Ghawdex)'!$D$23:$D$39,B20,'Ellul A. (Ghawdex)'!$I$23:$I$39)</f>
        <v>0</v>
      </c>
      <c r="G20" s="104">
        <f>SUMIF('Grima E. (Ghawdex)'!$D$23:$D$39,B20,'Grima E. (Ghawdex)'!$I$23:$I$39)</f>
        <v>0</v>
      </c>
      <c r="H20" s="104">
        <f>SUMIF('Apap Bologna J. (Ghawdex)'!$D$23:$D$39,B20,'Apap Bologna J. (Ghawdex)'!$I$23:$I$39)</f>
        <v>0</v>
      </c>
      <c r="I20" s="104">
        <f>SUMIF('Mallia M. (Ghawdex)'!$D$23:$D$39,B20,'Mallia M. (Ghawdex)'!$I$23:$I$39)</f>
        <v>0</v>
      </c>
      <c r="J20" s="104">
        <f>SUMIF('Scerri Herrera C (Ghawdex)'!$D$23:$D$39,B20,'Scerri Herrera C (Ghawdex)'!$I$23:$I$39)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1</v>
      </c>
      <c r="V20" s="108">
        <f>U20/$S$27</f>
        <v>0.006329113924050633</v>
      </c>
    </row>
    <row r="21" spans="2:22" ht="15.75" customHeight="1">
      <c r="B21" s="91" t="s">
        <v>55</v>
      </c>
      <c r="C21" s="92">
        <f>SUMIF('Coppini P. (Ghawdex)'!$D$23:$D$39,B21,'Coppini P. (Ghawdex)'!$I$23:$I$39)</f>
        <v>0</v>
      </c>
      <c r="D21" s="92">
        <f>SUMIF('Grixti G. (Ghawdex)'!$D$23:$D$39,B21,'Grixti G. (Ghawdex)'!$I$23:$I$39)</f>
        <v>0</v>
      </c>
      <c r="E21" s="92">
        <f>SUMIF('Micallef Trigona A. (Ghawdex)'!$D$23:$D$39,B21,'Micallef Trigona A. (Ghawdex)'!$I$23:$I$39)</f>
        <v>0</v>
      </c>
      <c r="F21" s="92">
        <f>SUMIF('Ellul A. (Ghawdex)'!$D$23:$D$39,B21,'Ellul A. (Ghawdex)'!$I$23:$I$39)</f>
        <v>0</v>
      </c>
      <c r="G21" s="92">
        <f>SUMIF('Grima E. (Ghawdex)'!$D$23:$D$39,B21,'Grima E. (Ghawdex)'!$I$23:$I$39)</f>
        <v>10</v>
      </c>
      <c r="H21" s="92">
        <f>SUMIF('Apap Bologna J. (Ghawdex)'!$D$23:$D$39,B21,'Apap Bologna J. (Ghawdex)'!$I$23:$I$39)</f>
        <v>0</v>
      </c>
      <c r="I21" s="92">
        <f>SUMIF('Mallia M. (Ghawdex)'!$D$23:$D$39,B21,'Mallia M. (Ghawdex)'!$I$23:$I$39)</f>
        <v>0</v>
      </c>
      <c r="J21" s="92">
        <f>SUMIF('Scerri Herrera C (Ghawdex)'!$D$23:$D$39,B21,'Scerri Herrera C (Ghawdex)'!$I$23:$I$39)</f>
        <v>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10</v>
      </c>
      <c r="T21" s="94">
        <f t="shared" si="1"/>
        <v>0.06329113924050633</v>
      </c>
      <c r="U21" s="95"/>
      <c r="V21" s="96"/>
    </row>
    <row r="22" spans="2:22" ht="15.75" customHeight="1">
      <c r="B22" s="103" t="s">
        <v>56</v>
      </c>
      <c r="C22" s="104">
        <f>SUMIF('Coppini P. (Ghawdex)'!$D$23:$D$39,B22,'Coppini P. (Ghawdex)'!$I$23:$I$39)</f>
        <v>0</v>
      </c>
      <c r="D22" s="104">
        <f>SUMIF('Grixti G. (Ghawdex)'!$D$23:$D$39,B22,'Grixti G. (Ghawdex)'!$I$23:$I$39)</f>
        <v>0</v>
      </c>
      <c r="E22" s="104">
        <f>SUMIF('Micallef Trigona A. (Ghawdex)'!$D$23:$D$39,B22,'Micallef Trigona A. (Ghawdex)'!$I$23:$I$39)</f>
        <v>0</v>
      </c>
      <c r="F22" s="104">
        <f>SUMIF('Ellul A. (Ghawdex)'!$D$23:$D$39,B22,'Ellul A. (Ghawdex)'!$I$23:$I$39)</f>
        <v>0</v>
      </c>
      <c r="G22" s="104">
        <f>SUMIF('Grima E. (Ghawdex)'!$D$23:$D$39,B22,'Grima E. (Ghawdex)'!$I$23:$I$39)</f>
        <v>0</v>
      </c>
      <c r="H22" s="104">
        <f>SUMIF('Apap Bologna J. (Ghawdex)'!$D$23:$D$39,B22,'Apap Bologna J. (Ghawdex)'!$I$23:$I$39)</f>
        <v>0</v>
      </c>
      <c r="I22" s="104">
        <f>SUMIF('Mallia M. (Ghawdex)'!$D$23:$D$39,B22,'Mallia M. (Ghawdex)'!$I$23:$I$39)</f>
        <v>0</v>
      </c>
      <c r="J22" s="104">
        <f>SUMIF('Scerri Herrera C (Ghawdex)'!$D$23:$D$39,B22,'Scerri Herrera C (Ghawdex)'!$I$23:$I$39)</f>
        <v>0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0</v>
      </c>
      <c r="T22" s="106">
        <f t="shared" si="1"/>
        <v>0</v>
      </c>
      <c r="U22" s="107">
        <f>SUM(S21:S22)</f>
        <v>10</v>
      </c>
      <c r="V22" s="108">
        <f>U22/$S$27</f>
        <v>0.06329113924050633</v>
      </c>
    </row>
    <row r="23" spans="2:22" ht="15.75" customHeight="1">
      <c r="B23" s="91" t="s">
        <v>22</v>
      </c>
      <c r="C23" s="92">
        <f>SUMIF('Coppini P. (Ghawdex)'!$D$23:$D$39,B23,'Coppini P. (Ghawdex)'!$I$23:$I$39)</f>
        <v>0</v>
      </c>
      <c r="D23" s="92">
        <f>SUMIF('Grixti G. (Ghawdex)'!$D$23:$D$39,B23,'Grixti G. (Ghawdex)'!$I$23:$I$39)</f>
        <v>0</v>
      </c>
      <c r="E23" s="92">
        <f>SUMIF('Micallef Trigona A. (Ghawdex)'!$D$23:$D$39,B23,'Micallef Trigona A. (Ghawdex)'!$I$23:$I$39)</f>
        <v>0</v>
      </c>
      <c r="F23" s="92">
        <f>SUMIF('Ellul A. (Ghawdex)'!$D$23:$D$39,B23,'Ellul A. (Ghawdex)'!$I$23:$I$39)</f>
        <v>0</v>
      </c>
      <c r="G23" s="92">
        <f>SUMIF('Grima E. (Ghawdex)'!$D$23:$D$39,B23,'Grima E. (Ghawdex)'!$I$23:$I$39)</f>
        <v>104</v>
      </c>
      <c r="H23" s="92">
        <f>SUMIF('Apap Bologna J. (Ghawdex)'!$D$23:$D$39,B23,'Apap Bologna J. (Ghawdex)'!$I$23:$I$39)</f>
        <v>0</v>
      </c>
      <c r="I23" s="92">
        <f>SUMIF('Mallia M. (Ghawdex)'!$D$23:$D$39,B23,'Mallia M. (Ghawdex)'!$I$23:$I$39)</f>
        <v>0</v>
      </c>
      <c r="J23" s="92">
        <f>SUMIF('Scerri Herrera C (Ghawdex)'!$D$23:$D$39,B23,'Scerri Herrera C (Ghawdex)'!$I$23:$I$39)</f>
        <v>0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104</v>
      </c>
      <c r="T23" s="109">
        <f t="shared" si="1"/>
        <v>0.6582278481012658</v>
      </c>
      <c r="U23" s="110">
        <f>SUM(S23)</f>
        <v>104</v>
      </c>
      <c r="V23" s="111">
        <f>U23/$S$27</f>
        <v>0.6582278481012658</v>
      </c>
    </row>
    <row r="24" spans="2:22" ht="15.75" customHeight="1">
      <c r="B24" s="91" t="s">
        <v>130</v>
      </c>
      <c r="C24" s="92">
        <f>SUMIF('Coppini P. (Ghawdex)'!$D$23:$D$39,B24,'Coppini P. (Ghawdex)'!$I$23:$I$39)</f>
        <v>0</v>
      </c>
      <c r="D24" s="92">
        <f>SUMIF('Grixti G. (Ghawdex)'!$D$23:$D$39,B24,'Grixti G. (Ghawdex)'!$I$23:$I$39)</f>
        <v>0</v>
      </c>
      <c r="E24" s="92">
        <f>SUMIF('Micallef Trigona A. (Ghawdex)'!$D$23:$D$39,B24,'Micallef Trigona A. (Ghawdex)'!$I$23:$I$39)</f>
        <v>0</v>
      </c>
      <c r="F24" s="92">
        <f>SUMIF('Ellul A. (Ghawdex)'!$D$23:$D$39,B24,'Ellul A. (Ghawdex)'!$I$23:$I$39)</f>
        <v>0</v>
      </c>
      <c r="G24" s="92">
        <f>SUMIF('Grima E. (Ghawdex)'!$D$23:$D$39,B24,'Grima E. (Ghawdex)'!$I$23:$I$39)</f>
        <v>1</v>
      </c>
      <c r="H24" s="92">
        <f>SUMIF('Apap Bologna J. (Ghawdex)'!$D$23:$D$39,B24,'Apap Bologna J. (Ghawdex)'!$I$23:$I$39)</f>
        <v>0</v>
      </c>
      <c r="I24" s="92">
        <f>SUMIF('Mallia M. (Ghawdex)'!$D$23:$D$39,B24,'Mallia M. (Ghawdex)'!$I$23:$I$39)</f>
        <v>0</v>
      </c>
      <c r="J24" s="92">
        <f>SUMIF('Scerri Herrera C (Ghawdex)'!$D$23:$D$39,B24,'Scerri Herrera C (Ghawdex)'!$I$23:$I$39)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1</v>
      </c>
      <c r="T24" s="109">
        <f t="shared" si="1"/>
        <v>0.006329113924050633</v>
      </c>
      <c r="U24" s="110">
        <f>SUM(S24)</f>
        <v>1</v>
      </c>
      <c r="V24" s="111">
        <f>U24/$S$27</f>
        <v>0.006329113924050633</v>
      </c>
    </row>
    <row r="25" spans="2:22" ht="15.75" customHeight="1">
      <c r="B25" s="91" t="s">
        <v>131</v>
      </c>
      <c r="C25" s="92">
        <f>SUMIF('Coppini P. (Ghawdex)'!$D$23:$D$39,B25,'Coppini P. (Ghawdex)'!$I$23:$I$39)</f>
        <v>0</v>
      </c>
      <c r="D25" s="92">
        <f>SUMIF('Grixti G. (Ghawdex)'!$D$23:$D$39,B25,'Grixti G. (Ghawdex)'!$I$23:$I$39)</f>
        <v>0</v>
      </c>
      <c r="E25" s="92">
        <f>SUMIF('Micallef Trigona A. (Ghawdex)'!$D$23:$D$39,B25,'Micallef Trigona A. (Ghawdex)'!$I$23:$I$39)</f>
        <v>0</v>
      </c>
      <c r="F25" s="92">
        <f>SUMIF('Ellul A. (Ghawdex)'!$D$23:$D$39,B25,'Ellul A. (Ghawdex)'!$I$23:$I$39)</f>
        <v>0</v>
      </c>
      <c r="G25" s="92">
        <f>SUMIF('Grima E. (Ghawdex)'!$D$23:$D$39,B25,'Grima E. (Ghawdex)'!$I$23:$I$39)</f>
        <v>0</v>
      </c>
      <c r="H25" s="92">
        <f>SUMIF('Apap Bologna J. (Ghawdex)'!$D$23:$D$39,B25,'Apap Bologna J. (Ghawdex)'!$I$23:$I$39)</f>
        <v>0</v>
      </c>
      <c r="I25" s="92">
        <f>SUMIF('Mallia M. (Ghawdex)'!$D$23:$D$39,B25,'Mallia M. (Ghawdex)'!$I$23:$I$39)</f>
        <v>0</v>
      </c>
      <c r="J25" s="92">
        <f>SUMIF('Scerri Herrera C (Ghawdex)'!$D$23:$D$39,B25,'Scerri Herrera C (Ghawdex)'!$I$23:$I$39)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132</v>
      </c>
      <c r="C26" s="92">
        <f>SUMIF('Coppini P. (Ghawdex)'!$D$23:$D$39,B26,'Coppini P. (Ghawdex)'!$I$23:$I$39)</f>
        <v>0</v>
      </c>
      <c r="D26" s="92">
        <f>SUMIF('Grixti G. (Ghawdex)'!$D$23:$D$39,B26,'Grixti G. (Ghawdex)'!$I$23:$I$39)</f>
        <v>0</v>
      </c>
      <c r="E26" s="92">
        <f>SUMIF('Micallef Trigona A. (Ghawdex)'!$D$23:$D$39,B26,'Micallef Trigona A. (Ghawdex)'!$I$23:$I$39)</f>
        <v>0</v>
      </c>
      <c r="F26" s="92">
        <f>SUMIF('Ellul A. (Ghawdex)'!$D$23:$D$39,B26,'Ellul A. (Ghawdex)'!$I$23:$I$39)</f>
        <v>0</v>
      </c>
      <c r="G26" s="92">
        <f>SUMIF('Grima E. (Ghawdex)'!$D$23:$D$39,B26,'Grima E. (Ghawdex)'!$I$23:$I$39)</f>
        <v>0</v>
      </c>
      <c r="H26" s="92">
        <f>SUMIF('Apap Bologna J. (Ghawdex)'!$D$23:$D$39,B26,'Apap Bologna J. (Ghawdex)'!$I$23:$I$39)</f>
        <v>0</v>
      </c>
      <c r="I26" s="92">
        <f>SUMIF('Mallia M. (Ghawdex)'!$D$23:$D$39,B26,'Mallia M. (Ghawdex)'!$I$23:$I$39)</f>
        <v>0</v>
      </c>
      <c r="J26" s="92">
        <f>SUMIF('Scerri Herrera C (Ghawdex)'!$D$23:$D$39,B26,'Scerri Herrera C (Ghawdex)'!$I$23:$I$39)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34</v>
      </c>
      <c r="C27" s="113">
        <f aca="true" t="shared" si="2" ref="C27:S27">SUM(C10:C26)</f>
        <v>6</v>
      </c>
      <c r="D27" s="113">
        <f t="shared" si="2"/>
        <v>0</v>
      </c>
      <c r="E27" s="113">
        <f t="shared" si="2"/>
        <v>0</v>
      </c>
      <c r="F27" s="113">
        <f t="shared" si="2"/>
        <v>0</v>
      </c>
      <c r="G27" s="113">
        <f t="shared" si="2"/>
        <v>152</v>
      </c>
      <c r="H27" s="113">
        <f t="shared" si="2"/>
        <v>0</v>
      </c>
      <c r="I27" s="113">
        <f t="shared" si="2"/>
        <v>0</v>
      </c>
      <c r="J27" s="113">
        <f t="shared" si="2"/>
        <v>0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158</v>
      </c>
      <c r="T27" s="10"/>
      <c r="U27" s="9"/>
      <c r="V27" s="11"/>
    </row>
    <row r="28" spans="3:22" ht="13.5" customHeight="1">
      <c r="C28" s="115">
        <f>C27/S27</f>
        <v>0.0379746835443038</v>
      </c>
      <c r="D28" s="116">
        <f>D27/S27</f>
        <v>0</v>
      </c>
      <c r="E28" s="116">
        <f>E27/S27</f>
        <v>0</v>
      </c>
      <c r="F28" s="116">
        <f>F27/S27</f>
        <v>0</v>
      </c>
      <c r="G28" s="116">
        <f>G27/S27</f>
        <v>0.9620253164556962</v>
      </c>
      <c r="H28" s="116">
        <f>H27/S27</f>
        <v>0</v>
      </c>
      <c r="I28" s="116">
        <f>I27/S27</f>
        <v>0</v>
      </c>
      <c r="J28" s="116">
        <f>J27/S27</f>
        <v>0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75" top="0.57" bottom="0.61" header="0.5" footer="0.5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tabSelected="1" zoomScalePageLayoutView="0" workbookViewId="0" topLeftCell="A18">
      <selection activeCell="G36" sqref="G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73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146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2008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150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133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'[1]Ellul A.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'[1]Ellul A.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'[1]Ellul A. (Ghawdex)'!$Q$25</f>
        <v>30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30</v>
      </c>
      <c r="R25" s="5"/>
      <c r="S25" s="40"/>
      <c r="T25" s="5"/>
      <c r="U25" s="44">
        <f t="shared" si="1"/>
        <v>30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'[1]Ellul A.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149</v>
      </c>
      <c r="E27" s="26"/>
      <c r="F27" s="5"/>
      <c r="G27" s="39">
        <f>'[1]Ellul A.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'[1]Ellul A.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'[1]Ellul A.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'[1]Ellul A. (Ghawdex)'!$Q$30</f>
        <v>23</v>
      </c>
      <c r="H30" s="5"/>
      <c r="I30" s="40"/>
      <c r="J30" s="5"/>
      <c r="K30" s="40">
        <v>1</v>
      </c>
      <c r="L30" s="5"/>
      <c r="M30" s="40"/>
      <c r="N30" s="5"/>
      <c r="O30" s="40"/>
      <c r="P30" s="5"/>
      <c r="Q30" s="44">
        <f t="shared" si="0"/>
        <v>22</v>
      </c>
      <c r="R30" s="5"/>
      <c r="S30" s="40"/>
      <c r="T30" s="5"/>
      <c r="U30" s="44">
        <f t="shared" si="1"/>
        <v>22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'[1]Ellul A.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'[1]Ellul A.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'[1]Ellul A.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'[1]Ellul A.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'[1]Ellul A.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'[1]Ellul A. (Ghawdex)'!$Q$36</f>
        <v>1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</v>
      </c>
      <c r="R36" s="5"/>
      <c r="S36" s="40"/>
      <c r="T36" s="5"/>
      <c r="U36" s="44">
        <f>IF(ISNUMBER(Q36),Q36,0)-IF(ISNUMBER(S36),S36,0)</f>
        <v>1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'[1]Ellul A.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'[1]Ellul A.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'[1]Ellul A.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54</v>
      </c>
      <c r="H41" s="44"/>
      <c r="I41" s="45">
        <f>SUM(I23:I39)</f>
        <v>0</v>
      </c>
      <c r="J41" s="44"/>
      <c r="K41" s="45">
        <f>SUM(K23:K39)</f>
        <v>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53</v>
      </c>
      <c r="R41" s="44"/>
      <c r="S41" s="45">
        <f>SUM(S23:S39)</f>
        <v>0</v>
      </c>
      <c r="T41" s="44"/>
      <c r="U41" s="45">
        <f>SUM(U23:U39)</f>
        <v>53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16</v>
      </c>
      <c r="D49" s="142"/>
      <c r="E49" s="142"/>
      <c r="K49" s="5"/>
      <c r="L49" s="29" t="s">
        <v>57</v>
      </c>
      <c r="O49" s="30"/>
      <c r="R49" s="43"/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S37" sqref="S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73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138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2008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150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133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'[1]Grima E. (Ghawdex)'!$Q$23</f>
        <v>58</v>
      </c>
      <c r="H23" s="5"/>
      <c r="I23" s="39">
        <v>2</v>
      </c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60</v>
      </c>
      <c r="R23" s="5"/>
      <c r="S23" s="39"/>
      <c r="T23" s="5"/>
      <c r="U23" s="44">
        <f aca="true" t="shared" si="1" ref="U23:U39">IF(ISNUMBER(Q23),Q23,0)-IF(ISNUMBER(S23),S23,0)</f>
        <v>60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'[1]Grima E. (Ghawdex)'!$Q$24</f>
        <v>42</v>
      </c>
      <c r="H24" s="5"/>
      <c r="I24" s="40">
        <v>13</v>
      </c>
      <c r="J24" s="5"/>
      <c r="K24" s="40"/>
      <c r="L24" s="5"/>
      <c r="M24" s="40"/>
      <c r="N24" s="5"/>
      <c r="O24" s="40">
        <v>2</v>
      </c>
      <c r="P24" s="5"/>
      <c r="Q24" s="44">
        <f t="shared" si="0"/>
        <v>53</v>
      </c>
      <c r="R24" s="5"/>
      <c r="S24" s="40">
        <v>1</v>
      </c>
      <c r="T24" s="5"/>
      <c r="U24" s="44">
        <f t="shared" si="1"/>
        <v>52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'[1]Grima E.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'[1]Grima E.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149</v>
      </c>
      <c r="E27" s="26"/>
      <c r="F27" s="5"/>
      <c r="G27" s="39">
        <f>'[1]Grima E.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'[1]Grima E. (Ghawdex)'!$Q$28</f>
        <v>31</v>
      </c>
      <c r="H28" s="5"/>
      <c r="I28" s="40">
        <v>21</v>
      </c>
      <c r="J28" s="5"/>
      <c r="K28" s="40"/>
      <c r="L28" s="5"/>
      <c r="M28" s="40"/>
      <c r="N28" s="5"/>
      <c r="O28" s="40"/>
      <c r="P28" s="5"/>
      <c r="Q28" s="44">
        <f t="shared" si="0"/>
        <v>52</v>
      </c>
      <c r="R28" s="5"/>
      <c r="S28" s="40"/>
      <c r="T28" s="5"/>
      <c r="U28" s="44">
        <f t="shared" si="1"/>
        <v>52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'[1]Grima E.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'[1]Grima E.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'[1]Grima E. (Ghawdex)'!$Q$31</f>
        <v>3</v>
      </c>
      <c r="H31" s="5"/>
      <c r="I31" s="40">
        <v>1</v>
      </c>
      <c r="J31" s="5"/>
      <c r="K31" s="40"/>
      <c r="L31" s="5"/>
      <c r="M31" s="40"/>
      <c r="N31" s="5"/>
      <c r="O31" s="40"/>
      <c r="P31" s="5"/>
      <c r="Q31" s="44">
        <f t="shared" si="0"/>
        <v>4</v>
      </c>
      <c r="R31" s="5"/>
      <c r="S31" s="40"/>
      <c r="T31" s="5"/>
      <c r="U31" s="44">
        <f t="shared" si="1"/>
        <v>4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'[1]Grima E. (Ghawdex)'!$Q$32</f>
        <v>25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25</v>
      </c>
      <c r="R32" s="5"/>
      <c r="S32" s="40"/>
      <c r="T32" s="5"/>
      <c r="U32" s="44">
        <f t="shared" si="1"/>
        <v>25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'[1]Grima E.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'[1]Grima E. (Ghawdex)'!$Q$34</f>
        <v>45</v>
      </c>
      <c r="H34" s="5"/>
      <c r="I34" s="40">
        <v>10</v>
      </c>
      <c r="J34" s="5"/>
      <c r="K34" s="40"/>
      <c r="L34" s="5"/>
      <c r="M34" s="40"/>
      <c r="N34" s="5"/>
      <c r="O34" s="40">
        <v>1</v>
      </c>
      <c r="P34" s="5"/>
      <c r="Q34" s="44">
        <f t="shared" si="0"/>
        <v>54</v>
      </c>
      <c r="R34" s="5"/>
      <c r="S34" s="40">
        <v>1</v>
      </c>
      <c r="T34" s="5"/>
      <c r="U34" s="44">
        <f t="shared" si="1"/>
        <v>53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'[1]Grima E.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'[1]Grima E. (Ghawdex)'!$Q$36</f>
        <v>343</v>
      </c>
      <c r="H36" s="5"/>
      <c r="I36" s="40">
        <v>104</v>
      </c>
      <c r="J36" s="5"/>
      <c r="K36" s="40"/>
      <c r="L36" s="5"/>
      <c r="M36" s="40"/>
      <c r="N36" s="5"/>
      <c r="O36" s="40">
        <v>1</v>
      </c>
      <c r="P36" s="5"/>
      <c r="Q36" s="44">
        <f>IF(ISNUMBER(G36),G36,0)+IF(ISNUMBER(I36),I36,0)-IF(ISNUMBER(K36),K36,0)+IF(ISNUMBER(M36),M36,0)-IF(ISNUMBER(O36),O36,0)</f>
        <v>446</v>
      </c>
      <c r="R36" s="5"/>
      <c r="S36" s="40">
        <v>5</v>
      </c>
      <c r="T36" s="5"/>
      <c r="U36" s="44">
        <f>IF(ISNUMBER(Q36),Q36,0)-IF(ISNUMBER(S36),S36,0)</f>
        <v>441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'[1]Grima E. (Ghawdex)'!$Q$37</f>
        <v>2</v>
      </c>
      <c r="H37" s="5"/>
      <c r="I37" s="40">
        <v>1</v>
      </c>
      <c r="J37" s="5"/>
      <c r="K37" s="40"/>
      <c r="L37" s="5"/>
      <c r="M37" s="40"/>
      <c r="N37" s="5"/>
      <c r="O37" s="40"/>
      <c r="P37" s="5"/>
      <c r="Q37" s="44">
        <f t="shared" si="0"/>
        <v>3</v>
      </c>
      <c r="R37" s="5"/>
      <c r="S37" s="40"/>
      <c r="T37" s="5"/>
      <c r="U37" s="44">
        <f t="shared" si="1"/>
        <v>3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'[1]Grima E.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'[1]Grima E.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549</v>
      </c>
      <c r="H41" s="44"/>
      <c r="I41" s="45">
        <f>SUM(I23:I39)</f>
        <v>152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4</v>
      </c>
      <c r="P41" s="44"/>
      <c r="Q41" s="45">
        <f>SUM(Q23:Q39)</f>
        <v>697</v>
      </c>
      <c r="R41" s="44"/>
      <c r="S41" s="45">
        <f>SUM(S23:S39)</f>
        <v>7</v>
      </c>
      <c r="T41" s="44"/>
      <c r="U41" s="45">
        <f>SUM(U23:U39)</f>
        <v>690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16</v>
      </c>
      <c r="D49" s="142"/>
      <c r="E49" s="142"/>
      <c r="K49" s="5"/>
      <c r="L49" s="29" t="s">
        <v>57</v>
      </c>
      <c r="O49" s="30"/>
      <c r="R49" s="43"/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3">
      <selection activeCell="R16" sqref="R1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73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10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2008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150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133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'[1]Apap Bologna J.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'[1]Apap Bologna J.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'[1]Apap Bologna J. (Ghawdex)'!$Q$25</f>
        <v>9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9</v>
      </c>
      <c r="R25" s="5"/>
      <c r="S25" s="40"/>
      <c r="T25" s="5"/>
      <c r="U25" s="44">
        <f t="shared" si="1"/>
        <v>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'[1]Apap Bologna J.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149</v>
      </c>
      <c r="E27" s="26"/>
      <c r="F27" s="5"/>
      <c r="G27" s="39">
        <f>'[1]Apap Bologna J.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'[1]Apap Bologna J.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'[1]Apap Bologna J.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'[1]Apap Bologna J.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'[1]Apap Bologna J.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'[1]Apap Bologna J.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'[1]Apap Bologna J.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'[1]Apap Bologna J.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'[1]Apap Bologna J.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'[1]Apap Bologna J.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'[1]Apap Bologna J.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'[1]Apap Bologna J.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'[1]Apap Bologna J.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</v>
      </c>
      <c r="R41" s="44"/>
      <c r="S41" s="45">
        <f>SUM(S23:S39)</f>
        <v>0</v>
      </c>
      <c r="T41" s="44"/>
      <c r="U41" s="45">
        <f>SUM(U23:U39)</f>
        <v>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16</v>
      </c>
      <c r="D49" s="142"/>
      <c r="E49" s="142"/>
      <c r="K49" s="5"/>
      <c r="L49" s="29" t="s">
        <v>57</v>
      </c>
      <c r="O49" s="30"/>
      <c r="R49" s="43"/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4:V4"/>
    <mergeCell ref="B5:V5"/>
    <mergeCell ref="C49:E49"/>
    <mergeCell ref="B7:V7"/>
    <mergeCell ref="B11:V11"/>
    <mergeCell ref="B13:V13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S37" sqref="S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73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68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2008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150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133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'[1]Scerri Herrera C (Ghawdex)'!$Q$23</f>
        <v>30</v>
      </c>
      <c r="H23" s="5"/>
      <c r="I23" s="39"/>
      <c r="J23" s="5"/>
      <c r="K23" s="39">
        <v>2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28</v>
      </c>
      <c r="R23" s="5"/>
      <c r="S23" s="39">
        <v>8</v>
      </c>
      <c r="T23" s="5"/>
      <c r="U23" s="44">
        <f aca="true" t="shared" si="1" ref="U23:U39">IF(ISNUMBER(Q23),Q23,0)-IF(ISNUMBER(S23),S23,0)</f>
        <v>20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'[1]Scerri Herrera C (Ghawdex)'!$Q$24</f>
        <v>6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6</v>
      </c>
      <c r="R24" s="5"/>
      <c r="S24" s="40">
        <v>2</v>
      </c>
      <c r="T24" s="5"/>
      <c r="U24" s="44">
        <f t="shared" si="1"/>
        <v>4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'[1]Scerri Herrera C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'[1]Scerri Herrera C (Ghawdex)'!$Q$26</f>
        <v>2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2</v>
      </c>
      <c r="R26" s="5"/>
      <c r="S26" s="40">
        <v>1</v>
      </c>
      <c r="T26" s="5"/>
      <c r="U26" s="44">
        <f t="shared" si="1"/>
        <v>1</v>
      </c>
      <c r="V26" s="27"/>
    </row>
    <row r="27" spans="2:22" ht="15.75" customHeight="1">
      <c r="B27" s="25"/>
      <c r="C27" s="26">
        <v>5</v>
      </c>
      <c r="D27" s="26" t="s">
        <v>149</v>
      </c>
      <c r="E27" s="26"/>
      <c r="F27" s="5"/>
      <c r="G27" s="39">
        <f>'[1]Scerri Herrera C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'[1]Scerri Herrera C (Ghawdex)'!$Q$28</f>
        <v>11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11</v>
      </c>
      <c r="R28" s="5"/>
      <c r="S28" s="40">
        <v>11</v>
      </c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'[1]Scerri Herrera C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'[1]Scerri Herrera C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'[1]Scerri Herrera C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'[1]Scerri Herrera C (Ghawdex)'!$Q$32</f>
        <v>1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1</v>
      </c>
      <c r="R32" s="5"/>
      <c r="S32" s="40"/>
      <c r="T32" s="5"/>
      <c r="U32" s="44">
        <f t="shared" si="1"/>
        <v>1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'[1]Scerri Herrera C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'[1]Scerri Herrera C (Ghawdex)'!$Q$34</f>
        <v>8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8</v>
      </c>
      <c r="R34" s="5"/>
      <c r="S34" s="40">
        <v>8</v>
      </c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'[1]Scerri Herrera C (Ghawdex)'!$Q$35</f>
        <v>1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1</v>
      </c>
      <c r="R35" s="5"/>
      <c r="S35" s="40">
        <v>1</v>
      </c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'[1]Scerri Herrera C (Ghawdex)'!$Q$36</f>
        <v>42</v>
      </c>
      <c r="H36" s="5"/>
      <c r="I36" s="40"/>
      <c r="J36" s="5"/>
      <c r="K36" s="40">
        <v>4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38</v>
      </c>
      <c r="R36" s="5"/>
      <c r="S36" s="40">
        <v>30</v>
      </c>
      <c r="T36" s="5"/>
      <c r="U36" s="44">
        <f>IF(ISNUMBER(Q36),Q36,0)-IF(ISNUMBER(S36),S36,0)</f>
        <v>8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'[1]Scerri Herrera C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'[1]Scerri Herrera C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'[1]Scerri Herrera C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101</v>
      </c>
      <c r="H41" s="44"/>
      <c r="I41" s="45">
        <f>SUM(I23:I39)</f>
        <v>0</v>
      </c>
      <c r="J41" s="44"/>
      <c r="K41" s="45">
        <f>SUM(K23:K39)</f>
        <v>6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95</v>
      </c>
      <c r="R41" s="44"/>
      <c r="S41" s="45">
        <f>SUM(S23:S39)</f>
        <v>61</v>
      </c>
      <c r="T41" s="44"/>
      <c r="U41" s="45">
        <f>SUM(U23:U39)</f>
        <v>34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16</v>
      </c>
      <c r="D49" s="142"/>
      <c r="E49" s="142"/>
      <c r="K49" s="5"/>
      <c r="L49" s="29" t="s">
        <v>57</v>
      </c>
      <c r="O49" s="30"/>
      <c r="R49" s="43"/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5:V5"/>
    <mergeCell ref="B7:V7"/>
    <mergeCell ref="B11:V11"/>
    <mergeCell ref="B13:V13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">
      <selection activeCell="R15" sqref="R1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73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63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2008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150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133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'[1]Mallia M.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'[1]Mallia M.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'[1]Mallia M. (Ghawdex)'!$Q$25</f>
        <v>80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80</v>
      </c>
      <c r="R25" s="5"/>
      <c r="S25" s="40"/>
      <c r="T25" s="5"/>
      <c r="U25" s="44">
        <f t="shared" si="1"/>
        <v>80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'[1]Mallia M.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149</v>
      </c>
      <c r="E27" s="26"/>
      <c r="F27" s="5"/>
      <c r="G27" s="39">
        <f>'[1]Mallia M.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'[1]Mallia M.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'[1]Mallia M.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'[1]Mallia M.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'[1]Mallia M.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'[1]Mallia M.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'[1]Mallia M.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'[1]Mallia M.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'[1]Mallia M.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'[1]Mallia M.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'[1]Mallia M.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'[1]Mallia M.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'[1]Mallia M.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80</v>
      </c>
      <c r="R41" s="44"/>
      <c r="S41" s="45">
        <f>SUM(S23:S39)</f>
        <v>0</v>
      </c>
      <c r="T41" s="44"/>
      <c r="U41" s="45">
        <f>SUM(U23:U39)</f>
        <v>80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16</v>
      </c>
      <c r="D49" s="142"/>
      <c r="E49" s="142"/>
      <c r="K49" s="5"/>
      <c r="L49" s="29" t="s">
        <v>57</v>
      </c>
      <c r="O49" s="30"/>
      <c r="R49" s="43"/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3">
      <selection activeCell="B14" sqref="B14"/>
    </sheetView>
  </sheetViews>
  <sheetFormatPr defaultColWidth="9.140625" defaultRowHeight="12.75"/>
  <cols>
    <col min="1" max="1" width="0.2890625" style="0" customWidth="1"/>
    <col min="2" max="2" width="19.140625" style="0" customWidth="1"/>
    <col min="3" max="5" width="5.421875" style="0" bestFit="1" customWidth="1"/>
    <col min="6" max="6" width="5.140625" style="0" customWidth="1"/>
    <col min="7" max="11" width="5.421875" style="0" bestFit="1" customWidth="1"/>
    <col min="12" max="12" width="5.140625" style="0" customWidth="1"/>
    <col min="13" max="18" width="5.421875" style="0" bestFit="1" customWidth="1"/>
    <col min="19" max="19" width="5.421875" style="0" customWidth="1"/>
    <col min="20" max="20" width="7.7109375" style="0" customWidth="1"/>
    <col min="21" max="21" width="5.00390625" style="0" customWidth="1"/>
    <col min="22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34" t="s">
        <v>103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1:22" s="118" customFormat="1" ht="12.75" customHeight="1">
      <c r="A4" s="136" t="s">
        <v>104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1:22" s="119" customFormat="1" ht="15" customHeight="1">
      <c r="A5" s="137" t="s">
        <v>108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1:22" s="118" customFormat="1" ht="15" customHeight="1">
      <c r="A6" s="138" t="str">
        <f>CONCATENATE(Kriminal!G6," ",Kriminal!H6)</f>
        <v>Statistika Ghal AWISSU, 2008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25</v>
      </c>
      <c r="D9" s="86" t="s">
        <v>26</v>
      </c>
      <c r="E9" s="86" t="s">
        <v>134</v>
      </c>
      <c r="F9" s="86" t="s">
        <v>142</v>
      </c>
      <c r="G9" s="86" t="s">
        <v>27</v>
      </c>
      <c r="H9" s="86" t="s">
        <v>28</v>
      </c>
      <c r="I9" s="86" t="s">
        <v>143</v>
      </c>
      <c r="J9" s="86" t="s">
        <v>24</v>
      </c>
      <c r="K9" s="86" t="s">
        <v>29</v>
      </c>
      <c r="L9" s="86" t="s">
        <v>30</v>
      </c>
      <c r="M9" s="86" t="s">
        <v>31</v>
      </c>
      <c r="N9" s="86" t="s">
        <v>144</v>
      </c>
      <c r="O9" s="86" t="s">
        <v>32</v>
      </c>
      <c r="P9" s="86" t="s">
        <v>145</v>
      </c>
      <c r="Q9" s="86" t="s">
        <v>33</v>
      </c>
      <c r="R9" s="86" t="s">
        <v>127</v>
      </c>
      <c r="S9" s="87" t="s">
        <v>34</v>
      </c>
      <c r="T9" s="88" t="s">
        <v>35</v>
      </c>
      <c r="U9" s="89" t="s">
        <v>36</v>
      </c>
      <c r="V9" s="90" t="s">
        <v>37</v>
      </c>
    </row>
    <row r="10" spans="2:22" ht="15.75" customHeight="1">
      <c r="B10" s="91" t="s">
        <v>48</v>
      </c>
      <c r="C10" s="92">
        <f>SUMIF('Apap Bologna J.'!$D$23:$D$39,B10,'Apap Bologna J.'!$K$23:$K$39)</f>
        <v>0</v>
      </c>
      <c r="D10" s="92">
        <f>SUMIF('Cassar J.'!$D$23:$D$39,B10,'Cassar J.'!$K$23:$K$39)</f>
        <v>0</v>
      </c>
      <c r="E10" s="92">
        <f>SUMIF('Quintano L.'!$D$23:$D$39,B10,'Quintano L.'!$K$23:$K$39)</f>
        <v>0</v>
      </c>
      <c r="F10" s="92">
        <f>SUMIF('Demicoli S.'!$D$23:$D$39,B10,'Demicoli S.'!$K$23:$K$39)</f>
        <v>0</v>
      </c>
      <c r="G10" s="92">
        <f>SUMIF('Grixti G.'!$D$23:$D$39,B10,'Grixti G.'!$K$23:$K$39)</f>
        <v>0</v>
      </c>
      <c r="H10" s="92">
        <f>SUMIF('Hayman M.'!$D$23:$D$39,B10,'Hayman M.'!$K$23:$K$39)</f>
        <v>1</v>
      </c>
      <c r="I10" s="92">
        <f>SUMIF('Demicoli A.'!$D$23:$D$39,B10,'Demicoli A.'!$K$23:$K$39)</f>
        <v>0</v>
      </c>
      <c r="J10" s="92">
        <f>SUMIF('Mallia M.'!$D$23:$D$39,B10,'Mallia M.'!$K$23:$K$39)</f>
        <v>0</v>
      </c>
      <c r="K10" s="92">
        <f>SUMIF('Meli S.'!$D$23:$D$39,B10,'Meli S.'!$K$23:$K$39)</f>
        <v>0</v>
      </c>
      <c r="L10" s="92">
        <f>SUMIF('Micallef Trigona A.'!$D$23:$D$39,B10,'Micallef Trigona A.'!$K$23:$K$39)</f>
        <v>0</v>
      </c>
      <c r="M10" s="92">
        <f>SUMIF('Mizzi A.'!$D$23:$D$39,B10,'Mizzi A.'!$K$23:$K$39)</f>
        <v>3</v>
      </c>
      <c r="N10" s="92">
        <f>SUMIF('Clarke D.'!$D$23:$D$39,B10,'Clarke D.'!$K$23:$K$39)</f>
        <v>8</v>
      </c>
      <c r="O10" s="92">
        <f>SUMIF('Padovani Grima J.'!$D$23:$D$39,B10,'Padovani Grima J.'!$K$23:$K$39)</f>
        <v>0</v>
      </c>
      <c r="P10" s="92">
        <f>SUMIF('Grima E.'!$D$23:$D$39,B10,'Grima E.'!$K$23:$K$39)</f>
        <v>2</v>
      </c>
      <c r="Q10" s="92">
        <f>SUMIF('Scerri Herrera C.'!$D$23:$D$39,B10,'Scerri Herrera C.'!$K$23:$K$39)</f>
        <v>0</v>
      </c>
      <c r="R10" s="92">
        <f>SUMIF('Vella Antonio Giovanni'!$D$23:$D$39,B10,'Vella Antonio Giovanni'!$K$23:$K$39)</f>
        <v>0</v>
      </c>
      <c r="S10" s="124">
        <f>SUM(C10:R10)</f>
        <v>14</v>
      </c>
      <c r="T10" s="94">
        <f aca="true" t="shared" si="0" ref="T10:T26">S10/$S$27</f>
        <v>0.054474708171206226</v>
      </c>
      <c r="U10" s="95"/>
      <c r="V10" s="96"/>
    </row>
    <row r="11" spans="2:22" ht="15.75" customHeight="1">
      <c r="B11" s="97" t="s">
        <v>49</v>
      </c>
      <c r="C11" s="98">
        <f>SUMIF('Apap Bologna J.'!$D$23:$D$39,B11,'Apap Bologna J.'!$K$23:$K$39)</f>
        <v>0</v>
      </c>
      <c r="D11" s="98">
        <f>SUMIF('Cassar J.'!$D$23:$D$39,B11,'Cassar J.'!$K$23:$K$39)</f>
        <v>0</v>
      </c>
      <c r="E11" s="98">
        <f>SUMIF('Quintano L.'!$D$23:$D$39,B11,'Quintano L.'!$K$23:$K$39)</f>
        <v>0</v>
      </c>
      <c r="F11" s="98">
        <f>SUMIF('Demicoli S.'!$D$23:$D$39,B11,'Demicoli S.'!$K$23:$K$39)</f>
        <v>2</v>
      </c>
      <c r="G11" s="98">
        <f>SUMIF('Grixti G.'!$D$23:$D$39,B11,'Grixti G.'!$K$23:$K$39)</f>
        <v>0</v>
      </c>
      <c r="H11" s="98">
        <f>SUMIF('Hayman M.'!$D$23:$D$39,B11,'Hayman M.'!$K$23:$K$39)</f>
        <v>2</v>
      </c>
      <c r="I11" s="98">
        <f>SUMIF('Demicoli A.'!$D$23:$D$39,B11,'Demicoli A.'!$K$23:$K$39)</f>
        <v>1</v>
      </c>
      <c r="J11" s="98">
        <f>SUMIF('Mallia M.'!$D$23:$D$39,B11,'Mallia M.'!$K$23:$K$39)</f>
        <v>0</v>
      </c>
      <c r="K11" s="98">
        <f>SUMIF('Meli S.'!$D$23:$D$39,B11,'Meli S.'!$K$23:$K$39)</f>
        <v>3</v>
      </c>
      <c r="L11" s="98">
        <f>SUMIF('Micallef Trigona A.'!$D$23:$D$39,B11,'Micallef Trigona A.'!$K$23:$K$39)</f>
        <v>5</v>
      </c>
      <c r="M11" s="98">
        <f>SUMIF('Mizzi A.'!$D$23:$D$39,B11,'Mizzi A.'!$K$23:$K$39)</f>
        <v>2</v>
      </c>
      <c r="N11" s="98">
        <f>SUMIF('Clarke D.'!$D$23:$D$39,B11,'Clarke D.'!$K$23:$K$39)</f>
        <v>0</v>
      </c>
      <c r="O11" s="98">
        <f>SUMIF('Padovani Grima J.'!$D$23:$D$39,B11,'Padovani Grima J.'!$K$23:$K$39)</f>
        <v>0</v>
      </c>
      <c r="P11" s="98">
        <f>SUMIF('Grima E.'!$D$23:$D$39,B11,'Grima E.'!$K$23:$K$39)</f>
        <v>0</v>
      </c>
      <c r="Q11" s="98">
        <f>SUMIF('Scerri Herrera C.'!$D$23:$D$39,B11,'Scerri Herrera C.'!$K$23:$K$39)</f>
        <v>9</v>
      </c>
      <c r="R11" s="98">
        <f>SUMIF('Vella Antonio Giovanni'!$D$23:$D$39,B11,'Vella Antonio Giovanni'!$K$23:$K$39)</f>
        <v>6</v>
      </c>
      <c r="S11" s="125">
        <f aca="true" t="shared" si="1" ref="S11:S27">SUM(C11:R11)</f>
        <v>30</v>
      </c>
      <c r="T11" s="100">
        <f t="shared" si="0"/>
        <v>0.11673151750972763</v>
      </c>
      <c r="U11" s="101"/>
      <c r="V11" s="102"/>
    </row>
    <row r="12" spans="2:22" ht="15.75" customHeight="1">
      <c r="B12" s="103" t="s">
        <v>21</v>
      </c>
      <c r="C12" s="104">
        <f>SUMIF('Apap Bologna J.'!$D$23:$D$39,B12,'Apap Bologna J.'!$K$23:$K$39)</f>
        <v>1</v>
      </c>
      <c r="D12" s="104">
        <f>SUMIF('Cassar J.'!$D$23:$D$39,B12,'Cassar J.'!$K$23:$K$39)</f>
        <v>0</v>
      </c>
      <c r="E12" s="104">
        <f>SUMIF('Quintano L.'!$D$23:$D$39,B12,'Quintano L.'!$K$23:$K$39)</f>
        <v>22</v>
      </c>
      <c r="F12" s="104">
        <f>SUMIF('Demicoli S.'!$D$23:$D$39,B12,'Demicoli S.'!$K$23:$K$39)</f>
        <v>0</v>
      </c>
      <c r="G12" s="104">
        <f>SUMIF('Grixti G.'!$D$23:$D$39,B12,'Grixti G.'!$K$23:$K$39)</f>
        <v>46</v>
      </c>
      <c r="H12" s="104">
        <f>SUMIF('Hayman M.'!$D$23:$D$39,B12,'Hayman M.'!$K$23:$K$39)</f>
        <v>2</v>
      </c>
      <c r="I12" s="104">
        <f>SUMIF('Demicoli A.'!$D$23:$D$39,B12,'Demicoli A.'!$K$23:$K$39)</f>
        <v>17</v>
      </c>
      <c r="J12" s="104">
        <f>SUMIF('Mallia M.'!$D$23:$D$39,B12,'Mallia M.'!$K$23:$K$39)</f>
        <v>58</v>
      </c>
      <c r="K12" s="104">
        <f>SUMIF('Meli S.'!$D$23:$D$39,B12,'Meli S.'!$K$23:$K$39)</f>
        <v>5</v>
      </c>
      <c r="L12" s="104">
        <f>SUMIF('Micallef Trigona A.'!$D$23:$D$39,B12,'Micallef Trigona A.'!$K$23:$K$39)</f>
        <v>0</v>
      </c>
      <c r="M12" s="104">
        <f>SUMIF('Mizzi A.'!$D$23:$D$39,B12,'Mizzi A.'!$K$23:$K$39)</f>
        <v>18</v>
      </c>
      <c r="N12" s="104">
        <f>SUMIF('Clarke D.'!$D$23:$D$39,B12,'Clarke D.'!$K$23:$K$39)</f>
        <v>8</v>
      </c>
      <c r="O12" s="104">
        <f>SUMIF('Padovani Grima J.'!$D$23:$D$39,B12,'Padovani Grima J.'!$K$23:$K$39)</f>
        <v>6</v>
      </c>
      <c r="P12" s="104">
        <f>SUMIF('Grima E.'!$D$23:$D$39,B12,'Grima E.'!$K$23:$K$39)</f>
        <v>4</v>
      </c>
      <c r="Q12" s="104">
        <f>SUMIF('Scerri Herrera C.'!$D$23:$D$39,B12,'Scerri Herrera C.'!$K$23:$K$39)</f>
        <v>7</v>
      </c>
      <c r="R12" s="104">
        <f>SUMIF('Vella Antonio Giovanni'!$D$23:$D$39,B12,'Vella Antonio Giovanni'!$K$23:$K$39)</f>
        <v>19</v>
      </c>
      <c r="S12" s="126">
        <f t="shared" si="1"/>
        <v>213</v>
      </c>
      <c r="T12" s="106">
        <f t="shared" si="0"/>
        <v>0.8287937743190662</v>
      </c>
      <c r="U12" s="107">
        <f>SUM(S10:S12)</f>
        <v>257</v>
      </c>
      <c r="V12" s="108">
        <f>U12/$S$27</f>
        <v>1</v>
      </c>
    </row>
    <row r="13" spans="2:22" ht="15.75" customHeight="1">
      <c r="B13" s="91" t="s">
        <v>8</v>
      </c>
      <c r="C13" s="92">
        <f>SUMIF('Apap Bologna J.'!$D$23:$D$39,B13,'Apap Bologna J.'!$K$23:$K$39)</f>
        <v>0</v>
      </c>
      <c r="D13" s="92">
        <f>SUMIF('Cassar J.'!$D$23:$D$39,B13,'Cassar J.'!$K$23:$K$39)</f>
        <v>0</v>
      </c>
      <c r="E13" s="92">
        <f>SUMIF('Quintano L.'!$D$23:$D$39,B13,'Quintano L.'!$K$23:$K$39)</f>
        <v>0</v>
      </c>
      <c r="F13" s="92">
        <f>SUMIF('Demicoli S.'!$D$23:$D$39,B13,'Demicoli S.'!$K$23:$K$39)</f>
        <v>0</v>
      </c>
      <c r="G13" s="92">
        <f>SUMIF('Grixti G.'!$D$23:$D$39,B13,'Grixti G.'!$K$23:$K$39)</f>
        <v>0</v>
      </c>
      <c r="H13" s="92">
        <f>SUMIF('Hayman M.'!$D$23:$D$39,B13,'Hayman M.'!$K$23:$K$39)</f>
        <v>0</v>
      </c>
      <c r="I13" s="92">
        <f>SUMIF('Demicoli A.'!$D$23:$D$39,B13,'Demicoli A.'!$K$23:$K$39)</f>
        <v>0</v>
      </c>
      <c r="J13" s="92">
        <f>SUMIF('Mallia M.'!$D$23:$D$39,B13,'Mallia M.'!$K$23:$K$39)</f>
        <v>0</v>
      </c>
      <c r="K13" s="92">
        <f>SUMIF('Meli S.'!$D$23:$D$39,B13,'Meli S.'!$K$23:$K$39)</f>
        <v>0</v>
      </c>
      <c r="L13" s="92">
        <f>SUMIF('Micallef Trigona A.'!$D$23:$D$39,B13,'Micallef Trigona A.'!$K$23:$K$39)</f>
        <v>0</v>
      </c>
      <c r="M13" s="92">
        <f>SUMIF('Mizzi A.'!$D$23:$D$39,B13,'Mizzi A.'!$K$23:$K$39)</f>
        <v>0</v>
      </c>
      <c r="N13" s="92">
        <f>SUMIF('Clarke D.'!$D$23:$D$39,B13,'Clarke D.'!$K$23:$K$39)</f>
        <v>0</v>
      </c>
      <c r="O13" s="92">
        <f>SUMIF('Padovani Grima J.'!$D$23:$D$39,B13,'Padovani Grima J.'!$K$23:$K$39)</f>
        <v>0</v>
      </c>
      <c r="P13" s="92">
        <f>SUMIF('Grima E.'!$D$23:$D$39,B13,'Grima E.'!$K$23:$K$39)</f>
        <v>0</v>
      </c>
      <c r="Q13" s="92">
        <f>SUMIF('Scerri Herrera C.'!$D$23:$D$39,B13,'Scerri Herrera C.'!$K$23:$K$39)</f>
        <v>0</v>
      </c>
      <c r="R13" s="92">
        <f>SUMIF('Vella Antonio Giovanni'!$D$23:$D$39,B13,'Vella Antonio Giovanni'!$K$23:$K$39)</f>
        <v>0</v>
      </c>
      <c r="S13" s="124">
        <f t="shared" si="1"/>
        <v>0</v>
      </c>
      <c r="T13" s="94">
        <f t="shared" si="0"/>
        <v>0</v>
      </c>
      <c r="U13" s="95"/>
      <c r="V13" s="96"/>
    </row>
    <row r="14" spans="2:22" ht="15.75" customHeight="1">
      <c r="B14" s="97" t="s">
        <v>149</v>
      </c>
      <c r="C14" s="98">
        <f>SUMIF('Apap Bologna J.'!$D$23:$D$39,B14,'Apap Bologna J.'!$K$23:$K$39)</f>
        <v>0</v>
      </c>
      <c r="D14" s="98">
        <f>SUMIF('Cassar J.'!$D$23:$D$39,B14,'Cassar J.'!$K$23:$K$39)</f>
        <v>0</v>
      </c>
      <c r="E14" s="98">
        <f>SUMIF('Quintano L.'!$D$23:$D$39,B14,'Quintano L.'!$K$23:$K$39)</f>
        <v>0</v>
      </c>
      <c r="F14" s="98">
        <f>SUMIF('Demicoli S.'!$D$23:$D$39,B14,'Demicoli S.'!$K$23:$K$39)</f>
        <v>0</v>
      </c>
      <c r="G14" s="98">
        <f>SUMIF('Grixti G.'!$D$23:$D$39,B14,'Grixti G.'!$K$23:$K$39)</f>
        <v>0</v>
      </c>
      <c r="H14" s="98">
        <f>SUMIF('Hayman M.'!$D$23:$D$39,B14,'Hayman M.'!$K$23:$K$39)</f>
        <v>0</v>
      </c>
      <c r="I14" s="98">
        <f>SUMIF('Demicoli A.'!$D$23:$D$39,B14,'Demicoli A.'!$K$23:$K$39)</f>
        <v>0</v>
      </c>
      <c r="J14" s="98">
        <f>SUMIF('Mallia M.'!$D$23:$D$39,B14,'Mallia M.'!$K$23:$K$39)</f>
        <v>0</v>
      </c>
      <c r="K14" s="98">
        <f>SUMIF('Meli S.'!$D$23:$D$39,B14,'Meli S.'!$K$23:$K$39)</f>
        <v>0</v>
      </c>
      <c r="L14" s="98">
        <f>SUMIF('Micallef Trigona A.'!$D$23:$D$39,B14,'Micallef Trigona A.'!$K$23:$K$39)</f>
        <v>0</v>
      </c>
      <c r="M14" s="98">
        <f>SUMIF('Mizzi A.'!$D$23:$D$39,B14,'Mizzi A.'!$K$23:$K$39)</f>
        <v>0</v>
      </c>
      <c r="N14" s="98">
        <f>SUMIF('Clarke D.'!$D$23:$D$39,B14,'Clarke D.'!$K$23:$K$39)</f>
        <v>0</v>
      </c>
      <c r="O14" s="98">
        <f>SUMIF('Padovani Grima J.'!$D$23:$D$39,B14,'Padovani Grima J.'!$K$23:$K$39)</f>
        <v>0</v>
      </c>
      <c r="P14" s="98">
        <f>SUMIF('Grima E.'!$D$23:$D$39,B14,'Grima E.'!$K$23:$K$39)</f>
        <v>0</v>
      </c>
      <c r="Q14" s="98">
        <f>SUMIF('Scerri Herrera C.'!$D$23:$D$39,B14,'Scerri Herrera C.'!$K$23:$K$39)</f>
        <v>0</v>
      </c>
      <c r="R14" s="98">
        <f>SUMIF('Vella Antonio Giovanni'!$D$23:$D$39,B14,'Vella Antonio Giovanni'!$K$23:$K$39)</f>
        <v>0</v>
      </c>
      <c r="S14" s="125">
        <f t="shared" si="1"/>
        <v>0</v>
      </c>
      <c r="T14" s="100">
        <f t="shared" si="0"/>
        <v>0</v>
      </c>
      <c r="U14" s="101"/>
      <c r="V14" s="102"/>
    </row>
    <row r="15" spans="2:22" ht="15.75" customHeight="1">
      <c r="B15" s="103" t="s">
        <v>50</v>
      </c>
      <c r="C15" s="104">
        <f>SUMIF('Apap Bologna J.'!$D$23:$D$39,B15,'Apap Bologna J.'!$K$23:$K$39)</f>
        <v>0</v>
      </c>
      <c r="D15" s="104">
        <f>SUMIF('Cassar J.'!$D$23:$D$39,B15,'Cassar J.'!$K$23:$K$39)</f>
        <v>0</v>
      </c>
      <c r="E15" s="104">
        <f>SUMIF('Quintano L.'!$D$23:$D$39,B15,'Quintano L.'!$K$23:$K$39)</f>
        <v>0</v>
      </c>
      <c r="F15" s="104">
        <f>SUMIF('Demicoli S.'!$D$23:$D$39,B15,'Demicoli S.'!$K$23:$K$39)</f>
        <v>0</v>
      </c>
      <c r="G15" s="104">
        <f>SUMIF('Grixti G.'!$D$23:$D$39,B15,'Grixti G.'!$K$23:$K$39)</f>
        <v>0</v>
      </c>
      <c r="H15" s="104">
        <f>SUMIF('Hayman M.'!$D$23:$D$39,B15,'Hayman M.'!$K$23:$K$39)</f>
        <v>0</v>
      </c>
      <c r="I15" s="104">
        <f>SUMIF('Demicoli A.'!$D$23:$D$39,B15,'Demicoli A.'!$K$23:$K$39)</f>
        <v>0</v>
      </c>
      <c r="J15" s="104">
        <f>SUMIF('Mallia M.'!$D$23:$D$39,B15,'Mallia M.'!$K$23:$K$39)</f>
        <v>0</v>
      </c>
      <c r="K15" s="104">
        <f>SUMIF('Meli S.'!$D$23:$D$39,B15,'Meli S.'!$K$23:$K$39)</f>
        <v>0</v>
      </c>
      <c r="L15" s="104">
        <f>SUMIF('Micallef Trigona A.'!$D$23:$D$39,B15,'Micallef Trigona A.'!$K$23:$K$39)</f>
        <v>0</v>
      </c>
      <c r="M15" s="104">
        <f>SUMIF('Mizzi A.'!$D$23:$D$39,B15,'Mizzi A.'!$K$23:$K$39)</f>
        <v>0</v>
      </c>
      <c r="N15" s="104">
        <f>SUMIF('Clarke D.'!$D$23:$D$39,B15,'Clarke D.'!$K$23:$K$39)</f>
        <v>0</v>
      </c>
      <c r="O15" s="104">
        <f>SUMIF('Padovani Grima J.'!$D$23:$D$39,B15,'Padovani Grima J.'!$K$23:$K$39)</f>
        <v>0</v>
      </c>
      <c r="P15" s="104">
        <f>SUMIF('Grima E.'!$D$23:$D$39,B15,'Grima E.'!$K$23:$K$39)</f>
        <v>0</v>
      </c>
      <c r="Q15" s="104">
        <f>SUMIF('Scerri Herrera C.'!$D$23:$D$39,B15,'Scerri Herrera C.'!$K$23:$K$39)</f>
        <v>0</v>
      </c>
      <c r="R15" s="104">
        <f>SUMIF('Vella Antonio Giovanni'!$D$23:$D$39,B15,'Vella Antonio Giovanni'!$K$23:$K$39)</f>
        <v>0</v>
      </c>
      <c r="S15" s="126">
        <f t="shared" si="1"/>
        <v>0</v>
      </c>
      <c r="T15" s="106">
        <f t="shared" si="0"/>
        <v>0</v>
      </c>
      <c r="U15" s="107">
        <f>SUM(S13:S15)</f>
        <v>0</v>
      </c>
      <c r="V15" s="108">
        <f>U15/$S$27</f>
        <v>0</v>
      </c>
    </row>
    <row r="16" spans="2:22" ht="15.75" customHeight="1">
      <c r="B16" s="91" t="s">
        <v>9</v>
      </c>
      <c r="C16" s="92">
        <f>SUMIF('Apap Bologna J.'!$D$23:$D$39,B16,'Apap Bologna J.'!$K$23:$K$39)</f>
        <v>0</v>
      </c>
      <c r="D16" s="92">
        <f>SUMIF('Cassar J.'!$D$23:$D$39,B16,'Cassar J.'!$K$23:$K$39)</f>
        <v>0</v>
      </c>
      <c r="E16" s="92">
        <f>SUMIF('Quintano L.'!$D$23:$D$39,B16,'Quintano L.'!$K$23:$K$39)</f>
        <v>0</v>
      </c>
      <c r="F16" s="92">
        <f>SUMIF('Demicoli S.'!$D$23:$D$39,B16,'Demicoli S.'!$K$23:$K$39)</f>
        <v>0</v>
      </c>
      <c r="G16" s="92">
        <f>SUMIF('Grixti G.'!$D$23:$D$39,B16,'Grixti G.'!$K$23:$K$39)</f>
        <v>0</v>
      </c>
      <c r="H16" s="92">
        <f>SUMIF('Hayman M.'!$D$23:$D$39,B16,'Hayman M.'!$K$23:$K$39)</f>
        <v>0</v>
      </c>
      <c r="I16" s="92">
        <f>SUMIF('Demicoli A.'!$D$23:$D$39,B16,'Demicoli A.'!$K$23:$K$39)</f>
        <v>0</v>
      </c>
      <c r="J16" s="92">
        <f>SUMIF('Mallia M.'!$D$23:$D$39,B16,'Mallia M.'!$K$23:$K$39)</f>
        <v>0</v>
      </c>
      <c r="K16" s="92">
        <f>SUMIF('Meli S.'!$D$23:$D$39,B16,'Meli S.'!$K$23:$K$39)</f>
        <v>0</v>
      </c>
      <c r="L16" s="92">
        <f>SUMIF('Micallef Trigona A.'!$D$23:$D$39,B16,'Micallef Trigona A.'!$K$23:$K$39)</f>
        <v>0</v>
      </c>
      <c r="M16" s="92">
        <f>SUMIF('Mizzi A.'!$D$23:$D$39,B16,'Mizzi A.'!$K$23:$K$39)</f>
        <v>0</v>
      </c>
      <c r="N16" s="92">
        <f>SUMIF('Clarke D.'!$D$23:$D$39,B16,'Clarke D.'!$K$23:$K$39)</f>
        <v>0</v>
      </c>
      <c r="O16" s="92">
        <f>SUMIF('Padovani Grima J.'!$D$23:$D$39,B16,'Padovani Grima J.'!$K$23:$K$39)</f>
        <v>0</v>
      </c>
      <c r="P16" s="92">
        <f>SUMIF('Grima E.'!$D$23:$D$39,B16,'Grima E.'!$K$23:$K$39)</f>
        <v>0</v>
      </c>
      <c r="Q16" s="92">
        <f>SUMIF('Scerri Herrera C.'!$D$23:$D$39,B16,'Scerri Herrera C.'!$K$23:$K$39)</f>
        <v>0</v>
      </c>
      <c r="R16" s="92">
        <f>SUMIF('Vella Antonio Giovanni'!$D$23:$D$39,B16,'Vella Antonio Giovanni'!$K$23:$K$39)</f>
        <v>0</v>
      </c>
      <c r="S16" s="124">
        <f t="shared" si="1"/>
        <v>0</v>
      </c>
      <c r="T16" s="94">
        <f t="shared" si="0"/>
        <v>0</v>
      </c>
      <c r="U16" s="95"/>
      <c r="V16" s="96"/>
    </row>
    <row r="17" spans="2:22" ht="15.75" customHeight="1">
      <c r="B17" s="97" t="s">
        <v>51</v>
      </c>
      <c r="C17" s="98">
        <f>SUMIF('Apap Bologna J.'!$D$23:$D$39,B17,'Apap Bologna J.'!$K$23:$K$39)</f>
        <v>0</v>
      </c>
      <c r="D17" s="98">
        <f>SUMIF('Cassar J.'!$D$23:$D$39,B17,'Cassar J.'!$K$23:$K$39)</f>
        <v>0</v>
      </c>
      <c r="E17" s="98">
        <f>SUMIF('Quintano L.'!$D$23:$D$39,B17,'Quintano L.'!$K$23:$K$39)</f>
        <v>0</v>
      </c>
      <c r="F17" s="98">
        <f>SUMIF('Demicoli S.'!$D$23:$D$39,B17,'Demicoli S.'!$K$23:$K$39)</f>
        <v>0</v>
      </c>
      <c r="G17" s="98">
        <f>SUMIF('Grixti G.'!$D$23:$D$39,B17,'Grixti G.'!$K$23:$K$39)</f>
        <v>0</v>
      </c>
      <c r="H17" s="98">
        <f>SUMIF('Hayman M.'!$D$23:$D$39,B17,'Hayman M.'!$K$23:$K$39)</f>
        <v>0</v>
      </c>
      <c r="I17" s="98">
        <f>SUMIF('Demicoli A.'!$D$23:$D$39,B17,'Demicoli A.'!$K$23:$K$39)</f>
        <v>0</v>
      </c>
      <c r="J17" s="98">
        <f>SUMIF('Mallia M.'!$D$23:$D$39,B17,'Mallia M.'!$K$23:$K$39)</f>
        <v>0</v>
      </c>
      <c r="K17" s="98">
        <f>SUMIF('Meli S.'!$D$23:$D$39,B17,'Meli S.'!$K$23:$K$39)</f>
        <v>0</v>
      </c>
      <c r="L17" s="98">
        <f>SUMIF('Micallef Trigona A.'!$D$23:$D$39,B17,'Micallef Trigona A.'!$K$23:$K$39)</f>
        <v>0</v>
      </c>
      <c r="M17" s="98">
        <f>SUMIF('Mizzi A.'!$D$23:$D$39,B17,'Mizzi A.'!$K$23:$K$39)</f>
        <v>0</v>
      </c>
      <c r="N17" s="98">
        <f>SUMIF('Clarke D.'!$D$23:$D$39,B17,'Clarke D.'!$K$23:$K$39)</f>
        <v>0</v>
      </c>
      <c r="O17" s="98">
        <f>SUMIF('Padovani Grima J.'!$D$23:$D$39,B17,'Padovani Grima J.'!$K$23:$K$39)</f>
        <v>0</v>
      </c>
      <c r="P17" s="98">
        <f>SUMIF('Grima E.'!$D$23:$D$39,B17,'Grima E.'!$K$23:$K$39)</f>
        <v>0</v>
      </c>
      <c r="Q17" s="98">
        <f>SUMIF('Scerri Herrera C.'!$D$23:$D$39,B17,'Scerri Herrera C.'!$K$23:$K$39)</f>
        <v>0</v>
      </c>
      <c r="R17" s="98">
        <f>SUMIF('Vella Antonio Giovanni'!$D$23:$D$39,B17,'Vella Antonio Giovanni'!$K$23:$K$39)</f>
        <v>0</v>
      </c>
      <c r="S17" s="125">
        <f t="shared" si="1"/>
        <v>0</v>
      </c>
      <c r="T17" s="100">
        <f t="shared" si="0"/>
        <v>0</v>
      </c>
      <c r="U17" s="101"/>
      <c r="V17" s="102"/>
    </row>
    <row r="18" spans="2:22" ht="15.75" customHeight="1">
      <c r="B18" s="97" t="s">
        <v>52</v>
      </c>
      <c r="C18" s="98">
        <f>SUMIF('Apap Bologna J.'!$D$23:$D$39,B18,'Apap Bologna J.'!$K$23:$K$39)</f>
        <v>0</v>
      </c>
      <c r="D18" s="98">
        <f>SUMIF('Cassar J.'!$D$23:$D$39,B18,'Cassar J.'!$K$23:$K$39)</f>
        <v>0</v>
      </c>
      <c r="E18" s="98">
        <f>SUMIF('Quintano L.'!$D$23:$D$39,B18,'Quintano L.'!$K$23:$K$39)</f>
        <v>0</v>
      </c>
      <c r="F18" s="98">
        <f>SUMIF('Demicoli S.'!$D$23:$D$39,B18,'Demicoli S.'!$K$23:$K$39)</f>
        <v>0</v>
      </c>
      <c r="G18" s="98">
        <f>SUMIF('Grixti G.'!$D$23:$D$39,B18,'Grixti G.'!$K$23:$K$39)</f>
        <v>0</v>
      </c>
      <c r="H18" s="98">
        <f>SUMIF('Hayman M.'!$D$23:$D$39,B18,'Hayman M.'!$K$23:$K$39)</f>
        <v>0</v>
      </c>
      <c r="I18" s="98">
        <f>SUMIF('Demicoli A.'!$D$23:$D$39,B18,'Demicoli A.'!$K$23:$K$39)</f>
        <v>0</v>
      </c>
      <c r="J18" s="98">
        <f>SUMIF('Mallia M.'!$D$23:$D$39,B18,'Mallia M.'!$K$23:$K$39)</f>
        <v>0</v>
      </c>
      <c r="K18" s="98">
        <f>SUMIF('Meli S.'!$D$23:$D$39,B18,'Meli S.'!$K$23:$K$39)</f>
        <v>0</v>
      </c>
      <c r="L18" s="98">
        <f>SUMIF('Micallef Trigona A.'!$D$23:$D$39,B18,'Micallef Trigona A.'!$K$23:$K$39)</f>
        <v>0</v>
      </c>
      <c r="M18" s="98">
        <f>SUMIF('Mizzi A.'!$D$23:$D$39,B18,'Mizzi A.'!$K$23:$K$39)</f>
        <v>0</v>
      </c>
      <c r="N18" s="98">
        <f>SUMIF('Clarke D.'!$D$23:$D$39,B18,'Clarke D.'!$K$23:$K$39)</f>
        <v>0</v>
      </c>
      <c r="O18" s="98">
        <f>SUMIF('Padovani Grima J.'!$D$23:$D$39,B18,'Padovani Grima J.'!$K$23:$K$39)</f>
        <v>0</v>
      </c>
      <c r="P18" s="98">
        <f>SUMIF('Grima E.'!$D$23:$D$39,B18,'Grima E.'!$K$23:$K$39)</f>
        <v>0</v>
      </c>
      <c r="Q18" s="98">
        <f>SUMIF('Scerri Herrera C.'!$D$23:$D$39,B18,'Scerri Herrera C.'!$K$23:$K$39)</f>
        <v>0</v>
      </c>
      <c r="R18" s="98">
        <f>SUMIF('Vella Antonio Giovanni'!$D$23:$D$39,B18,'Vella Antonio Giovanni'!$K$23:$K$39)</f>
        <v>0</v>
      </c>
      <c r="S18" s="125">
        <f t="shared" si="1"/>
        <v>0</v>
      </c>
      <c r="T18" s="100">
        <f t="shared" si="0"/>
        <v>0</v>
      </c>
      <c r="U18" s="101"/>
      <c r="V18" s="102"/>
    </row>
    <row r="19" spans="2:22" ht="15.75" customHeight="1">
      <c r="B19" s="97" t="s">
        <v>53</v>
      </c>
      <c r="C19" s="98">
        <f>SUMIF('Apap Bologna J.'!$D$23:$D$39,B19,'Apap Bologna J.'!$K$23:$K$39)</f>
        <v>0</v>
      </c>
      <c r="D19" s="98">
        <f>SUMIF('Cassar J.'!$D$23:$D$39,B19,'Cassar J.'!$K$23:$K$39)</f>
        <v>0</v>
      </c>
      <c r="E19" s="98">
        <f>SUMIF('Quintano L.'!$D$23:$D$39,B19,'Quintano L.'!$K$23:$K$39)</f>
        <v>0</v>
      </c>
      <c r="F19" s="98">
        <f>SUMIF('Demicoli S.'!$D$23:$D$39,B19,'Demicoli S.'!$K$23:$K$39)</f>
        <v>0</v>
      </c>
      <c r="G19" s="98">
        <f>SUMIF('Grixti G.'!$D$23:$D$39,B19,'Grixti G.'!$K$23:$K$39)</f>
        <v>0</v>
      </c>
      <c r="H19" s="98">
        <f>SUMIF('Hayman M.'!$D$23:$D$39,B19,'Hayman M.'!$K$23:$K$39)</f>
        <v>0</v>
      </c>
      <c r="I19" s="98">
        <f>SUMIF('Demicoli A.'!$D$23:$D$39,B19,'Demicoli A.'!$K$23:$K$39)</f>
        <v>0</v>
      </c>
      <c r="J19" s="98">
        <f>SUMIF('Mallia M.'!$D$23:$D$39,B19,'Mallia M.'!$K$23:$K$39)</f>
        <v>0</v>
      </c>
      <c r="K19" s="98">
        <f>SUMIF('Meli S.'!$D$23:$D$39,B19,'Meli S.'!$K$23:$K$39)</f>
        <v>0</v>
      </c>
      <c r="L19" s="98">
        <f>SUMIF('Micallef Trigona A.'!$D$23:$D$39,B19,'Micallef Trigona A.'!$K$23:$K$39)</f>
        <v>0</v>
      </c>
      <c r="M19" s="98">
        <f>SUMIF('Mizzi A.'!$D$23:$D$39,B19,'Mizzi A.'!$K$23:$K$39)</f>
        <v>0</v>
      </c>
      <c r="N19" s="98">
        <f>SUMIF('Clarke D.'!$D$23:$D$39,B19,'Clarke D.'!$K$23:$K$39)</f>
        <v>0</v>
      </c>
      <c r="O19" s="98">
        <f>SUMIF('Padovani Grima J.'!$D$23:$D$39,B19,'Padovani Grima J.'!$K$23:$K$39)</f>
        <v>0</v>
      </c>
      <c r="P19" s="98">
        <f>SUMIF('Grima E.'!$D$23:$D$39,B19,'Grima E.'!$K$23:$K$39)</f>
        <v>0</v>
      </c>
      <c r="Q19" s="98">
        <f>SUMIF('Scerri Herrera C.'!$D$23:$D$39,B19,'Scerri Herrera C.'!$K$23:$K$39)</f>
        <v>0</v>
      </c>
      <c r="R19" s="98">
        <f>SUMIF('Vella Antonio Giovanni'!$D$23:$D$39,B19,'Vella Antonio Giovanni'!$K$23:$K$39)</f>
        <v>0</v>
      </c>
      <c r="S19" s="125">
        <f t="shared" si="1"/>
        <v>0</v>
      </c>
      <c r="T19" s="100">
        <f t="shared" si="0"/>
        <v>0</v>
      </c>
      <c r="U19" s="101"/>
      <c r="V19" s="102"/>
    </row>
    <row r="20" spans="2:22" ht="15.75" customHeight="1">
      <c r="B20" s="103" t="s">
        <v>54</v>
      </c>
      <c r="C20" s="104">
        <f>SUMIF('Apap Bologna J.'!$D$23:$D$39,B20,'Apap Bologna J.'!$K$23:$K$39)</f>
        <v>0</v>
      </c>
      <c r="D20" s="104">
        <f>SUMIF('Cassar J.'!$D$23:$D$39,B20,'Cassar J.'!$K$23:$K$39)</f>
        <v>0</v>
      </c>
      <c r="E20" s="104">
        <f>SUMIF('Quintano L.'!$D$23:$D$39,B20,'Quintano L.'!$K$23:$K$39)</f>
        <v>0</v>
      </c>
      <c r="F20" s="104">
        <f>SUMIF('Demicoli S.'!$D$23:$D$39,B20,'Demicoli S.'!$K$23:$K$39)</f>
        <v>0</v>
      </c>
      <c r="G20" s="104">
        <f>SUMIF('Grixti G.'!$D$23:$D$39,B20,'Grixti G.'!$K$23:$K$39)</f>
        <v>0</v>
      </c>
      <c r="H20" s="104">
        <f>SUMIF('Hayman M.'!$D$23:$D$39,B20,'Hayman M.'!$K$23:$K$39)</f>
        <v>0</v>
      </c>
      <c r="I20" s="104">
        <f>SUMIF('Demicoli A.'!$D$23:$D$39,B20,'Demicoli A.'!$K$23:$K$39)</f>
        <v>0</v>
      </c>
      <c r="J20" s="104">
        <f>SUMIF('Mallia M.'!$D$23:$D$39,B20,'Mallia M.'!$K$23:$K$39)</f>
        <v>0</v>
      </c>
      <c r="K20" s="104">
        <f>SUMIF('Meli S.'!$D$23:$D$39,B20,'Meli S.'!$K$23:$K$39)</f>
        <v>0</v>
      </c>
      <c r="L20" s="104">
        <f>SUMIF('Micallef Trigona A.'!$D$23:$D$39,B20,'Micallef Trigona A.'!$K$23:$K$39)</f>
        <v>0</v>
      </c>
      <c r="M20" s="104">
        <f>SUMIF('Mizzi A.'!$D$23:$D$39,B20,'Mizzi A.'!$K$23:$K$39)</f>
        <v>0</v>
      </c>
      <c r="N20" s="104">
        <f>SUMIF('Clarke D.'!$D$23:$D$39,B20,'Clarke D.'!$K$23:$K$39)</f>
        <v>0</v>
      </c>
      <c r="O20" s="104">
        <f>SUMIF('Padovani Grima J.'!$D$23:$D$39,B20,'Padovani Grima J.'!$K$23:$K$39)</f>
        <v>0</v>
      </c>
      <c r="P20" s="104">
        <f>SUMIF('Grima E.'!$D$23:$D$39,B20,'Grima E.'!$K$23:$K$39)</f>
        <v>0</v>
      </c>
      <c r="Q20" s="104">
        <f>SUMIF('Scerri Herrera C.'!$D$23:$D$39,B20,'Scerri Herrera C.'!$K$23:$K$39)</f>
        <v>0</v>
      </c>
      <c r="R20" s="104">
        <f>SUMIF('Vella Antonio Giovanni'!$D$23:$D$39,B20,'Vella Antonio Giovanni'!$K$23:$K$39)</f>
        <v>0</v>
      </c>
      <c r="S20" s="126">
        <f t="shared" si="1"/>
        <v>0</v>
      </c>
      <c r="T20" s="106">
        <f t="shared" si="0"/>
        <v>0</v>
      </c>
      <c r="U20" s="107">
        <f>SUM(S16:S20)</f>
        <v>0</v>
      </c>
      <c r="V20" s="108">
        <f>U20/$S$27</f>
        <v>0</v>
      </c>
    </row>
    <row r="21" spans="2:22" ht="15.75" customHeight="1">
      <c r="B21" s="91" t="s">
        <v>55</v>
      </c>
      <c r="C21" s="92">
        <f>SUMIF('Apap Bologna J.'!$D$23:$D$39,B21,'Apap Bologna J.'!$K$23:$K$39)</f>
        <v>0</v>
      </c>
      <c r="D21" s="92">
        <f>SUMIF('Cassar J.'!$D$23:$D$39,B21,'Cassar J.'!$K$23:$K$39)</f>
        <v>0</v>
      </c>
      <c r="E21" s="92">
        <f>SUMIF('Quintano L.'!$D$23:$D$39,B21,'Quintano L.'!$K$23:$K$39)</f>
        <v>0</v>
      </c>
      <c r="F21" s="92">
        <f>SUMIF('Demicoli S.'!$D$23:$D$39,B21,'Demicoli S.'!$K$23:$K$39)</f>
        <v>0</v>
      </c>
      <c r="G21" s="92">
        <f>SUMIF('Grixti G.'!$D$23:$D$39,B21,'Grixti G.'!$K$23:$K$39)</f>
        <v>0</v>
      </c>
      <c r="H21" s="92">
        <f>SUMIF('Hayman M.'!$D$23:$D$39,B21,'Hayman M.'!$K$23:$K$39)</f>
        <v>0</v>
      </c>
      <c r="I21" s="92">
        <f>SUMIF('Demicoli A.'!$D$23:$D$39,B21,'Demicoli A.'!$K$23:$K$39)</f>
        <v>0</v>
      </c>
      <c r="J21" s="92">
        <f>SUMIF('Mallia M.'!$D$23:$D$39,B21,'Mallia M.'!$K$23:$K$39)</f>
        <v>0</v>
      </c>
      <c r="K21" s="92">
        <f>SUMIF('Meli S.'!$D$23:$D$39,B21,'Meli S.'!$K$23:$K$39)</f>
        <v>0</v>
      </c>
      <c r="L21" s="92">
        <f>SUMIF('Micallef Trigona A.'!$D$23:$D$39,B21,'Micallef Trigona A.'!$K$23:$K$39)</f>
        <v>0</v>
      </c>
      <c r="M21" s="92">
        <f>SUMIF('Mizzi A.'!$D$23:$D$39,B21,'Mizzi A.'!$K$23:$K$39)</f>
        <v>0</v>
      </c>
      <c r="N21" s="92">
        <f>SUMIF('Clarke D.'!$D$23:$D$39,B21,'Clarke D.'!$K$23:$K$39)</f>
        <v>0</v>
      </c>
      <c r="O21" s="92">
        <f>SUMIF('Padovani Grima J.'!$D$23:$D$39,B21,'Padovani Grima J.'!$K$23:$K$39)</f>
        <v>0</v>
      </c>
      <c r="P21" s="92">
        <f>SUMIF('Grima E.'!$D$23:$D$39,B21,'Grima E.'!$K$23:$K$39)</f>
        <v>0</v>
      </c>
      <c r="Q21" s="92">
        <f>SUMIF('Scerri Herrera C.'!$D$23:$D$39,B21,'Scerri Herrera C.'!$K$23:$K$39)</f>
        <v>0</v>
      </c>
      <c r="R21" s="92">
        <f>SUMIF('Vella Antonio Giovanni'!$D$23:$D$39,B21,'Vella Antonio Giovanni'!$K$23:$K$39)</f>
        <v>0</v>
      </c>
      <c r="S21" s="124">
        <f t="shared" si="1"/>
        <v>0</v>
      </c>
      <c r="T21" s="94">
        <f t="shared" si="0"/>
        <v>0</v>
      </c>
      <c r="U21" s="95"/>
      <c r="V21" s="96"/>
    </row>
    <row r="22" spans="2:22" ht="15.75" customHeight="1">
      <c r="B22" s="103" t="s">
        <v>56</v>
      </c>
      <c r="C22" s="104">
        <f>SUMIF('Apap Bologna J.'!$D$23:$D$39,B22,'Apap Bologna J.'!$K$23:$K$39)</f>
        <v>0</v>
      </c>
      <c r="D22" s="104">
        <f>SUMIF('Cassar J.'!$D$23:$D$39,B22,'Cassar J.'!$K$23:$K$39)</f>
        <v>0</v>
      </c>
      <c r="E22" s="104">
        <f>SUMIF('Quintano L.'!$D$23:$D$39,B22,'Quintano L.'!$K$23:$K$39)</f>
        <v>0</v>
      </c>
      <c r="F22" s="104">
        <f>SUMIF('Demicoli S.'!$D$23:$D$39,B22,'Demicoli S.'!$K$23:$K$39)</f>
        <v>0</v>
      </c>
      <c r="G22" s="104">
        <f>SUMIF('Grixti G.'!$D$23:$D$39,B22,'Grixti G.'!$K$23:$K$39)</f>
        <v>0</v>
      </c>
      <c r="H22" s="104">
        <f>SUMIF('Hayman M.'!$D$23:$D$39,B22,'Hayman M.'!$K$23:$K$39)</f>
        <v>0</v>
      </c>
      <c r="I22" s="104">
        <f>SUMIF('Demicoli A.'!$D$23:$D$39,B22,'Demicoli A.'!$K$23:$K$39)</f>
        <v>0</v>
      </c>
      <c r="J22" s="104">
        <f>SUMIF('Mallia M.'!$D$23:$D$39,B22,'Mallia M.'!$K$23:$K$39)</f>
        <v>0</v>
      </c>
      <c r="K22" s="104">
        <f>SUMIF('Meli S.'!$D$23:$D$39,B22,'Meli S.'!$K$23:$K$39)</f>
        <v>0</v>
      </c>
      <c r="L22" s="104">
        <f>SUMIF('Micallef Trigona A.'!$D$23:$D$39,B22,'Micallef Trigona A.'!$K$23:$K$39)</f>
        <v>0</v>
      </c>
      <c r="M22" s="104">
        <f>SUMIF('Mizzi A.'!$D$23:$D$39,B22,'Mizzi A.'!$K$23:$K$39)</f>
        <v>0</v>
      </c>
      <c r="N22" s="104">
        <f>SUMIF('Clarke D.'!$D$23:$D$39,B22,'Clarke D.'!$K$23:$K$39)</f>
        <v>0</v>
      </c>
      <c r="O22" s="104">
        <f>SUMIF('Padovani Grima J.'!$D$23:$D$39,B22,'Padovani Grima J.'!$K$23:$K$39)</f>
        <v>0</v>
      </c>
      <c r="P22" s="104">
        <f>SUMIF('Grima E.'!$D$23:$D$39,B22,'Grima E.'!$K$23:$K$39)</f>
        <v>0</v>
      </c>
      <c r="Q22" s="104">
        <f>SUMIF('Scerri Herrera C.'!$D$23:$D$39,B22,'Scerri Herrera C.'!$K$23:$K$39)</f>
        <v>0</v>
      </c>
      <c r="R22" s="104">
        <f>SUMIF('Vella Antonio Giovanni'!$D$23:$D$39,B22,'Vella Antonio Giovanni'!$K$23:$K$39)</f>
        <v>0</v>
      </c>
      <c r="S22" s="126">
        <f t="shared" si="1"/>
        <v>0</v>
      </c>
      <c r="T22" s="106">
        <f t="shared" si="0"/>
        <v>0</v>
      </c>
      <c r="U22" s="107">
        <f>SUM(S21:S22)</f>
        <v>0</v>
      </c>
      <c r="V22" s="108">
        <f>U22/$S$27</f>
        <v>0</v>
      </c>
    </row>
    <row r="23" spans="2:22" ht="15.75" customHeight="1">
      <c r="B23" s="91" t="s">
        <v>22</v>
      </c>
      <c r="C23" s="92">
        <f>SUMIF('Apap Bologna J.'!$D$23:$D$39,B23,'Apap Bologna J.'!$K$23:$K$39)</f>
        <v>0</v>
      </c>
      <c r="D23" s="92">
        <f>SUMIF('Cassar J.'!$D$23:$D$39,B23,'Cassar J.'!$K$23:$K$39)</f>
        <v>0</v>
      </c>
      <c r="E23" s="92">
        <f>SUMIF('Quintano L.'!$D$23:$D$39,B23,'Quintano L.'!$K$23:$K$39)</f>
        <v>0</v>
      </c>
      <c r="F23" s="92">
        <f>SUMIF('Demicoli S.'!$D$23:$D$39,B23,'Demicoli S.'!$K$23:$K$39)</f>
        <v>0</v>
      </c>
      <c r="G23" s="92">
        <f>SUMIF('Grixti G.'!$D$23:$D$39,B23,'Grixti G.'!$K$23:$K$39)</f>
        <v>0</v>
      </c>
      <c r="H23" s="92">
        <f>SUMIF('Hayman M.'!$D$23:$D$39,B23,'Hayman M.'!$K$23:$K$39)</f>
        <v>0</v>
      </c>
      <c r="I23" s="92">
        <f>SUMIF('Demicoli A.'!$D$23:$D$39,B23,'Demicoli A.'!$K$23:$K$39)</f>
        <v>0</v>
      </c>
      <c r="J23" s="92">
        <f>SUMIF('Mallia M.'!$D$23:$D$39,B23,'Mallia M.'!$K$23:$K$39)</f>
        <v>0</v>
      </c>
      <c r="K23" s="92">
        <f>SUMIF('Meli S.'!$D$23:$D$39,B23,'Meli S.'!$K$23:$K$39)</f>
        <v>0</v>
      </c>
      <c r="L23" s="92">
        <f>SUMIF('Micallef Trigona A.'!$D$23:$D$39,B23,'Micallef Trigona A.'!$K$23:$K$39)</f>
        <v>0</v>
      </c>
      <c r="M23" s="92">
        <f>SUMIF('Mizzi A.'!$D$23:$D$39,B23,'Mizzi A.'!$K$23:$K$39)</f>
        <v>0</v>
      </c>
      <c r="N23" s="92">
        <f>SUMIF('Clarke D.'!$D$23:$D$39,B23,'Clarke D.'!$K$23:$K$39)</f>
        <v>0</v>
      </c>
      <c r="O23" s="92">
        <f>SUMIF('Padovani Grima J.'!$D$23:$D$39,B23,'Padovani Grima J.'!$K$23:$K$39)</f>
        <v>0</v>
      </c>
      <c r="P23" s="92">
        <f>SUMIF('Grima E.'!$D$23:$D$39,B23,'Grima E.'!$K$23:$K$39)</f>
        <v>0</v>
      </c>
      <c r="Q23" s="92">
        <f>SUMIF('Scerri Herrera C.'!$D$23:$D$39,B23,'Scerri Herrera C.'!$K$23:$K$39)</f>
        <v>0</v>
      </c>
      <c r="R23" s="92">
        <f>SUMIF('Vella Antonio Giovanni'!$D$23:$D$39,B23,'Vella Antonio Giovanni'!$K$23:$K$39)</f>
        <v>0</v>
      </c>
      <c r="S23" s="124">
        <f t="shared" si="1"/>
        <v>0</v>
      </c>
      <c r="T23" s="109">
        <f t="shared" si="0"/>
        <v>0</v>
      </c>
      <c r="U23" s="110">
        <f>SUM(S23)</f>
        <v>0</v>
      </c>
      <c r="V23" s="111">
        <f>U23/$S$27</f>
        <v>0</v>
      </c>
    </row>
    <row r="24" spans="2:22" ht="15.75" customHeight="1">
      <c r="B24" s="91" t="s">
        <v>130</v>
      </c>
      <c r="C24" s="92">
        <f>SUMIF('Apap Bologna J.'!$D$23:$D$39,B24,'Apap Bologna J.'!$K$23:$K$39)</f>
        <v>0</v>
      </c>
      <c r="D24" s="92">
        <f>SUMIF('Cassar J.'!$D$23:$D$39,B24,'Cassar J.'!$K$23:$K$39)</f>
        <v>0</v>
      </c>
      <c r="E24" s="92">
        <f>SUMIF('Quintano L.'!$D$23:$D$39,B24,'Quintano L.'!$K$23:$K$39)</f>
        <v>0</v>
      </c>
      <c r="F24" s="92">
        <f>SUMIF('Demicoli S.'!$D$23:$D$39,B24,'Demicoli S.'!$K$23:$K$39)</f>
        <v>0</v>
      </c>
      <c r="G24" s="92">
        <f>SUMIF('Grixti G.'!$D$23:$D$39,B24,'Grixti G.'!$K$23:$K$39)</f>
        <v>0</v>
      </c>
      <c r="H24" s="92">
        <f>SUMIF('Hayman M.'!$D$23:$D$39,B24,'Hayman M.'!$K$23:$K$39)</f>
        <v>0</v>
      </c>
      <c r="I24" s="92">
        <f>SUMIF('Demicoli A.'!$D$23:$D$39,B24,'Demicoli A.'!$K$23:$K$39)</f>
        <v>0</v>
      </c>
      <c r="J24" s="92">
        <f>SUMIF('Mallia M.'!$D$23:$D$39,B24,'Mallia M.'!$K$23:$K$39)</f>
        <v>0</v>
      </c>
      <c r="K24" s="92">
        <f>SUMIF('Meli S.'!$D$23:$D$39,B24,'Meli S.'!$K$23:$K$39)</f>
        <v>0</v>
      </c>
      <c r="L24" s="92">
        <f>SUMIF('Micallef Trigona A.'!$D$23:$D$39,B24,'Micallef Trigona A.'!$K$23:$K$39)</f>
        <v>0</v>
      </c>
      <c r="M24" s="92">
        <f>SUMIF('Mizzi A.'!$D$23:$D$39,B24,'Mizzi A.'!$K$23:$K$39)</f>
        <v>0</v>
      </c>
      <c r="N24" s="92">
        <f>SUMIF('Clarke D.'!$D$23:$D$39,B24,'Clarke D.'!$K$23:$K$39)</f>
        <v>0</v>
      </c>
      <c r="O24" s="92">
        <f>SUMIF('Padovani Grima J.'!$D$23:$D$39,B24,'Padovani Grima J.'!$K$23:$K$39)</f>
        <v>0</v>
      </c>
      <c r="P24" s="92">
        <f>SUMIF('Grima E.'!$D$23:$D$39,B24,'Grima E.'!$K$23:$K$39)</f>
        <v>0</v>
      </c>
      <c r="Q24" s="92">
        <f>SUMIF('Scerri Herrera C.'!$D$23:$D$39,B24,'Scerri Herrera C.'!$K$23:$K$39)</f>
        <v>0</v>
      </c>
      <c r="R24" s="92">
        <f>SUMIF('Vella Antonio Giovanni'!$D$23:$D$39,B24,'Vella Antonio Giovanni'!$K$23:$K$39)</f>
        <v>0</v>
      </c>
      <c r="S24" s="124">
        <f t="shared" si="1"/>
        <v>0</v>
      </c>
      <c r="T24" s="109">
        <f t="shared" si="0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131</v>
      </c>
      <c r="C25" s="92">
        <f>SUMIF('Apap Bologna J.'!$D$23:$D$39,B25,'Apap Bologna J.'!$K$23:$K$39)</f>
        <v>0</v>
      </c>
      <c r="D25" s="92">
        <f>SUMIF('Cassar J.'!$D$23:$D$39,B25,'Cassar J.'!$K$23:$K$39)</f>
        <v>0</v>
      </c>
      <c r="E25" s="92">
        <f>SUMIF('Quintano L.'!$D$23:$D$39,B25,'Quintano L.'!$K$23:$K$39)</f>
        <v>0</v>
      </c>
      <c r="F25" s="92">
        <f>SUMIF('Demicoli S.'!$D$23:$D$39,B25,'Demicoli S.'!$K$23:$K$39)</f>
        <v>0</v>
      </c>
      <c r="G25" s="92">
        <f>SUMIF('Grixti G.'!$D$23:$D$39,B25,'Grixti G.'!$K$23:$K$39)</f>
        <v>0</v>
      </c>
      <c r="H25" s="92">
        <f>SUMIF('Hayman M.'!$D$23:$D$39,B25,'Hayman M.'!$K$23:$K$39)</f>
        <v>0</v>
      </c>
      <c r="I25" s="92">
        <f>SUMIF('Demicoli A.'!$D$23:$D$39,B25,'Demicoli A.'!$K$23:$K$39)</f>
        <v>0</v>
      </c>
      <c r="J25" s="92">
        <f>SUMIF('Mallia M.'!$D$23:$D$39,B25,'Mallia M.'!$K$23:$K$39)</f>
        <v>0</v>
      </c>
      <c r="K25" s="92">
        <f>SUMIF('Meli S.'!$D$23:$D$39,B25,'Meli S.'!$K$23:$K$39)</f>
        <v>0</v>
      </c>
      <c r="L25" s="92">
        <f>SUMIF('Micallef Trigona A.'!$D$23:$D$39,B25,'Micallef Trigona A.'!$K$23:$K$39)</f>
        <v>0</v>
      </c>
      <c r="M25" s="92">
        <f>SUMIF('Mizzi A.'!$D$23:$D$39,B25,'Mizzi A.'!$K$23:$K$39)</f>
        <v>0</v>
      </c>
      <c r="N25" s="92">
        <f>SUMIF('Clarke D.'!$D$23:$D$39,B25,'Clarke D.'!$K$23:$K$39)</f>
        <v>0</v>
      </c>
      <c r="O25" s="92">
        <f>SUMIF('Padovani Grima J.'!$D$23:$D$39,B25,'Padovani Grima J.'!$K$23:$K$39)</f>
        <v>0</v>
      </c>
      <c r="P25" s="92">
        <f>SUMIF('Grima E.'!$D$23:$D$39,B25,'Grima E.'!$K$23:$K$39)</f>
        <v>0</v>
      </c>
      <c r="Q25" s="92">
        <f>SUMIF('Scerri Herrera C.'!$D$23:$D$39,B25,'Scerri Herrera C.'!$K$23:$K$39)</f>
        <v>0</v>
      </c>
      <c r="R25" s="92">
        <f>SUMIF('Vella Antonio Giovanni'!$D$23:$D$39,B25,'Vella Antonio Giovanni'!$K$23:$K$39)</f>
        <v>0</v>
      </c>
      <c r="S25" s="124">
        <f t="shared" si="1"/>
        <v>0</v>
      </c>
      <c r="T25" s="109">
        <f t="shared" si="0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132</v>
      </c>
      <c r="C26" s="92">
        <f>SUMIF('Apap Bologna J.'!$D$23:$D$39,B26,'Apap Bologna J.'!$K$23:$K$39)</f>
        <v>0</v>
      </c>
      <c r="D26" s="92">
        <f>SUMIF('Cassar J.'!$D$23:$D$39,B26,'Cassar J.'!$K$23:$K$39)</f>
        <v>0</v>
      </c>
      <c r="E26" s="92">
        <f>SUMIF('Quintano L.'!$D$23:$D$39,B26,'Quintano L.'!$K$23:$K$39)</f>
        <v>0</v>
      </c>
      <c r="F26" s="92">
        <f>SUMIF('Demicoli S.'!$D$23:$D$39,B26,'Demicoli S.'!$K$23:$K$39)</f>
        <v>0</v>
      </c>
      <c r="G26" s="92">
        <f>SUMIF('Grixti G.'!$D$23:$D$39,B26,'Grixti G.'!$K$23:$K$39)</f>
        <v>0</v>
      </c>
      <c r="H26" s="92">
        <f>SUMIF('Hayman M.'!$D$23:$D$39,B26,'Hayman M.'!$K$23:$K$39)</f>
        <v>0</v>
      </c>
      <c r="I26" s="92">
        <f>SUMIF('Demicoli A.'!$D$23:$D$39,B26,'Demicoli A.'!$K$23:$K$39)</f>
        <v>0</v>
      </c>
      <c r="J26" s="92">
        <f>SUMIF('Mallia M.'!$D$23:$D$39,B26,'Mallia M.'!$K$23:$K$39)</f>
        <v>0</v>
      </c>
      <c r="K26" s="92">
        <f>SUMIF('Meli S.'!$D$23:$D$39,B26,'Meli S.'!$K$23:$K$39)</f>
        <v>0</v>
      </c>
      <c r="L26" s="92">
        <f>SUMIF('Micallef Trigona A.'!$D$23:$D$39,B26,'Micallef Trigona A.'!$K$23:$K$39)</f>
        <v>0</v>
      </c>
      <c r="M26" s="92">
        <f>SUMIF('Mizzi A.'!$D$23:$D$39,B26,'Mizzi A.'!$K$23:$K$39)</f>
        <v>0</v>
      </c>
      <c r="N26" s="92">
        <f>SUMIF('Clarke D.'!$D$23:$D$39,B26,'Clarke D.'!$K$23:$K$39)</f>
        <v>0</v>
      </c>
      <c r="O26" s="92">
        <f>SUMIF('Padovani Grima J.'!$D$23:$D$39,B26,'Padovani Grima J.'!$K$23:$K$39)</f>
        <v>0</v>
      </c>
      <c r="P26" s="92">
        <f>SUMIF('Grima E.'!$D$23:$D$39,B26,'Grima E.'!$K$23:$K$39)</f>
        <v>0</v>
      </c>
      <c r="Q26" s="92">
        <f>SUMIF('Scerri Herrera C.'!$D$23:$D$39,B26,'Scerri Herrera C.'!$K$23:$K$39)</f>
        <v>0</v>
      </c>
      <c r="R26" s="92">
        <f>SUMIF('Vella Antonio Giovanni'!$D$23:$D$39,B26,'Vella Antonio Giovanni'!$K$23:$K$39)</f>
        <v>0</v>
      </c>
      <c r="S26" s="124">
        <f t="shared" si="1"/>
        <v>0</v>
      </c>
      <c r="T26" s="109">
        <f t="shared" si="0"/>
        <v>0</v>
      </c>
      <c r="U26" s="110">
        <f>SUM(S26)</f>
        <v>0</v>
      </c>
      <c r="V26" s="111">
        <f>U26/$S$27</f>
        <v>0</v>
      </c>
    </row>
    <row r="27" spans="2:22" s="2" customFormat="1" ht="13.5" customHeight="1" thickBot="1">
      <c r="B27" s="112" t="s">
        <v>34</v>
      </c>
      <c r="C27" s="113">
        <f aca="true" t="shared" si="2" ref="C27:R27">SUM(C10:C26)</f>
        <v>1</v>
      </c>
      <c r="D27" s="113">
        <f t="shared" si="2"/>
        <v>0</v>
      </c>
      <c r="E27" s="113">
        <f t="shared" si="2"/>
        <v>22</v>
      </c>
      <c r="F27" s="113">
        <f t="shared" si="2"/>
        <v>2</v>
      </c>
      <c r="G27" s="113">
        <f t="shared" si="2"/>
        <v>46</v>
      </c>
      <c r="H27" s="113">
        <f t="shared" si="2"/>
        <v>5</v>
      </c>
      <c r="I27" s="113">
        <f t="shared" si="2"/>
        <v>18</v>
      </c>
      <c r="J27" s="113">
        <f t="shared" si="2"/>
        <v>58</v>
      </c>
      <c r="K27" s="113">
        <f t="shared" si="2"/>
        <v>8</v>
      </c>
      <c r="L27" s="113">
        <f t="shared" si="2"/>
        <v>5</v>
      </c>
      <c r="M27" s="113">
        <f t="shared" si="2"/>
        <v>23</v>
      </c>
      <c r="N27" s="113">
        <f t="shared" si="2"/>
        <v>16</v>
      </c>
      <c r="O27" s="113">
        <f t="shared" si="2"/>
        <v>6</v>
      </c>
      <c r="P27" s="113">
        <f t="shared" si="2"/>
        <v>6</v>
      </c>
      <c r="Q27" s="113">
        <f t="shared" si="2"/>
        <v>16</v>
      </c>
      <c r="R27" s="113">
        <f t="shared" si="2"/>
        <v>25</v>
      </c>
      <c r="S27" s="122">
        <f t="shared" si="1"/>
        <v>257</v>
      </c>
      <c r="T27" s="10"/>
      <c r="U27" s="9"/>
      <c r="V27" s="11"/>
    </row>
    <row r="28" spans="3:22" ht="13.5" customHeight="1">
      <c r="C28" s="115">
        <f>C27/S27</f>
        <v>0.0038910505836575876</v>
      </c>
      <c r="D28" s="116">
        <f>D27/S27</f>
        <v>0</v>
      </c>
      <c r="E28" s="116">
        <f>E27/S27</f>
        <v>0.08560311284046693</v>
      </c>
      <c r="F28" s="116">
        <f>F27/S27</f>
        <v>0.007782101167315175</v>
      </c>
      <c r="G28" s="116">
        <f>G27/S27</f>
        <v>0.17898832684824903</v>
      </c>
      <c r="H28" s="116">
        <f>H27/S27</f>
        <v>0.019455252918287938</v>
      </c>
      <c r="I28" s="116">
        <f>I27/S27</f>
        <v>0.07003891050583658</v>
      </c>
      <c r="J28" s="116">
        <f>J27/S27</f>
        <v>0.22568093385214008</v>
      </c>
      <c r="K28" s="116">
        <f>K27/S27</f>
        <v>0.0311284046692607</v>
      </c>
      <c r="L28" s="116">
        <f>L27/S27</f>
        <v>0.019455252918287938</v>
      </c>
      <c r="M28" s="116">
        <f>M27/S27</f>
        <v>0.08949416342412451</v>
      </c>
      <c r="N28" s="116">
        <f>N27/S27</f>
        <v>0.0622568093385214</v>
      </c>
      <c r="O28" s="116">
        <f>O27/S27</f>
        <v>0.023346303501945526</v>
      </c>
      <c r="P28" s="116">
        <f>P27/S27</f>
        <v>0.023346303501945526</v>
      </c>
      <c r="Q28" s="117">
        <f>Q27/S27</f>
        <v>0.0622568093385214</v>
      </c>
      <c r="R28" s="117">
        <f>R27/S27</f>
        <v>0.09727626459143969</v>
      </c>
      <c r="S28" s="123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75" top="0.55" bottom="0.54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1" max="1" width="0.71875" style="0" customWidth="1"/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0" width="7.7109375" style="0" customWidth="1"/>
    <col min="21" max="21" width="5.421875" style="0" customWidth="1"/>
    <col min="22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34" t="s">
        <v>106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1:22" ht="12.75" customHeight="1">
      <c r="A4" s="136" t="s">
        <v>104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1:22" s="48" customFormat="1" ht="15" customHeight="1">
      <c r="A5" s="137" t="s">
        <v>108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1:22" ht="15" customHeight="1">
      <c r="A6" s="138" t="str">
        <f>CONCATENATE(Kriminal!G6," ",Kriminal!H6)</f>
        <v>Statistika Ghal AWISSU, 2008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38</v>
      </c>
      <c r="D9" s="86" t="s">
        <v>27</v>
      </c>
      <c r="E9" s="86" t="s">
        <v>39</v>
      </c>
      <c r="F9" s="86" t="s">
        <v>148</v>
      </c>
      <c r="G9" s="86" t="s">
        <v>145</v>
      </c>
      <c r="H9" s="86" t="s">
        <v>25</v>
      </c>
      <c r="I9" s="86" t="s">
        <v>24</v>
      </c>
      <c r="J9" s="86" t="s">
        <v>129</v>
      </c>
      <c r="K9" s="86"/>
      <c r="L9" s="86"/>
      <c r="M9" s="86"/>
      <c r="N9" s="86"/>
      <c r="O9" s="86"/>
      <c r="P9" s="86"/>
      <c r="Q9" s="86"/>
      <c r="R9" s="86"/>
      <c r="S9" s="87" t="s">
        <v>34</v>
      </c>
      <c r="T9" s="88" t="s">
        <v>35</v>
      </c>
      <c r="U9" s="89" t="s">
        <v>36</v>
      </c>
      <c r="V9" s="90" t="s">
        <v>37</v>
      </c>
    </row>
    <row r="10" spans="1:22" ht="15.75" customHeight="1">
      <c r="A10" s="48"/>
      <c r="B10" s="91" t="s">
        <v>48</v>
      </c>
      <c r="C10" s="92">
        <f>SUMIF('Coppini P. (Ghawdex)'!$D$23:$D$39,B10,'Coppini P. (Ghawdex)'!$K$23:$K$39)</f>
        <v>0</v>
      </c>
      <c r="D10" s="92">
        <f>SUMIF('Grixti G. (Ghawdex)'!$D$23:$D$39,B10,'Grixti G. (Ghawdex)'!$K$23:$K$39)</f>
        <v>0</v>
      </c>
      <c r="E10" s="92">
        <f>SUMIF('Micallef Trigona A. (Ghawdex)'!$D$23:$D$39,B10,'Micallef Trigona A. (Ghawdex)'!$K$23:$K$39)</f>
        <v>0</v>
      </c>
      <c r="F10" s="92">
        <f>SUMIF('Ellul A. (Ghawdex)'!$D$23:$D$39,B10,'Ellul A. (Ghawdex)'!$K$23:$K$39)</f>
        <v>0</v>
      </c>
      <c r="G10" s="92">
        <f>SUMIF('Grima E. (Ghawdex)'!$D$23:$D$39,B10,'Grima E. (Ghawdex)'!$K$23:$K$39)</f>
        <v>0</v>
      </c>
      <c r="H10" s="92">
        <f>SUMIF('Apap Bologna J. (Ghawdex)'!$D$23:$D$39,B10,'Apap Bologna J. (Ghawdex)'!$K$23:$K$39)</f>
        <v>0</v>
      </c>
      <c r="I10" s="92">
        <f>SUMIF('Mallia M. (Ghawdex)'!$D$23:$D$39,B10,'Mallia M. (Ghawdex)'!$K$23:$K$39)</f>
        <v>0</v>
      </c>
      <c r="J10" s="92">
        <f>SUMIF('Scerri Herrera C (Ghawdex)'!$D$23:$D$39,B10,'Scerri Herrera C (Ghawdex)'!$K$23:$K$39)</f>
        <v>2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2</v>
      </c>
      <c r="T10" s="94">
        <f aca="true" t="shared" si="1" ref="T10:T26">S10/$S$27</f>
        <v>0.2857142857142857</v>
      </c>
      <c r="U10" s="95"/>
      <c r="V10" s="96"/>
    </row>
    <row r="11" spans="2:22" ht="15.75" customHeight="1">
      <c r="B11" s="97" t="s">
        <v>49</v>
      </c>
      <c r="C11" s="98">
        <f>SUMIF('Coppini P. (Ghawdex)'!$D$23:$D$39,B11,'Coppini P. (Ghawdex)'!$K$23:$K$39)</f>
        <v>0</v>
      </c>
      <c r="D11" s="98">
        <f>SUMIF('Grixti G. (Ghawdex)'!$D$23:$D$39,B11,'Grixti G. (Ghawdex)'!$K$23:$K$39)</f>
        <v>0</v>
      </c>
      <c r="E11" s="98">
        <f>SUMIF('Micallef Trigona A. (Ghawdex)'!$D$23:$D$39,B11,'Micallef Trigona A. (Ghawdex)'!$K$23:$K$39)</f>
        <v>0</v>
      </c>
      <c r="F11" s="98">
        <f>SUMIF('Ellul A. (Ghawdex)'!$D$23:$D$39,B11,'Ellul A. (Ghawdex)'!$K$23:$K$39)</f>
        <v>0</v>
      </c>
      <c r="G11" s="98">
        <f>SUMIF('Grima E. (Ghawdex)'!$D$23:$D$39,B11,'Grima E. (Ghawdex)'!$K$23:$K$39)</f>
        <v>0</v>
      </c>
      <c r="H11" s="98">
        <f>SUMIF('Apap Bologna J. (Ghawdex)'!$D$23:$D$39,B11,'Apap Bologna J. (Ghawdex)'!$K$23:$K$39)</f>
        <v>0</v>
      </c>
      <c r="I11" s="98">
        <f>SUMIF('Mallia M. (Ghawdex)'!$D$23:$D$39,B11,'Mallia M. (Ghawdex)'!$K$23:$K$39)</f>
        <v>0</v>
      </c>
      <c r="J11" s="98">
        <f>SUMIF('Scerri Herrera C (Ghawdex)'!$D$23:$D$39,B11,'Scerri Herrera C (Ghawdex)'!$K$23:$K$39)</f>
        <v>0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0</v>
      </c>
      <c r="T11" s="100">
        <f t="shared" si="1"/>
        <v>0</v>
      </c>
      <c r="U11" s="101"/>
      <c r="V11" s="102"/>
    </row>
    <row r="12" spans="2:22" ht="15.75" customHeight="1">
      <c r="B12" s="103" t="s">
        <v>21</v>
      </c>
      <c r="C12" s="104">
        <f>SUMIF('Coppini P. (Ghawdex)'!$D$23:$D$39,B12,'Coppini P. (Ghawdex)'!$K$23:$K$39)</f>
        <v>0</v>
      </c>
      <c r="D12" s="104">
        <f>SUMIF('Grixti G. (Ghawdex)'!$D$23:$D$39,B12,'Grixti G. (Ghawdex)'!$K$23:$K$39)</f>
        <v>0</v>
      </c>
      <c r="E12" s="104">
        <f>SUMIF('Micallef Trigona A. (Ghawdex)'!$D$23:$D$39,B12,'Micallef Trigona A. (Ghawdex)'!$K$23:$K$39)</f>
        <v>0</v>
      </c>
      <c r="F12" s="104">
        <f>SUMIF('Ellul A. (Ghawdex)'!$D$23:$D$39,B12,'Ellul A. (Ghawdex)'!$K$23:$K$39)</f>
        <v>0</v>
      </c>
      <c r="G12" s="104">
        <f>SUMIF('Grima E. (Ghawdex)'!$D$23:$D$39,B12,'Grima E. (Ghawdex)'!$K$23:$K$39)</f>
        <v>0</v>
      </c>
      <c r="H12" s="104">
        <f>SUMIF('Apap Bologna J. (Ghawdex)'!$D$23:$D$39,B12,'Apap Bologna J. (Ghawdex)'!$K$23:$K$39)</f>
        <v>0</v>
      </c>
      <c r="I12" s="104">
        <f>SUMIF('Mallia M. (Ghawdex)'!$D$23:$D$39,B12,'Mallia M. (Ghawdex)'!$K$23:$K$39)</f>
        <v>0</v>
      </c>
      <c r="J12" s="104">
        <f>SUMIF('Scerri Herrera C (Ghawdex)'!$D$23:$D$39,B12,'Scerri Herrera C (Ghawdex)'!$K$23:$K$39)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0</v>
      </c>
      <c r="T12" s="106">
        <f t="shared" si="1"/>
        <v>0</v>
      </c>
      <c r="U12" s="107">
        <f>SUM(S10:S12)</f>
        <v>2</v>
      </c>
      <c r="V12" s="108">
        <f>U12/$S$27</f>
        <v>0.2857142857142857</v>
      </c>
    </row>
    <row r="13" spans="2:22" ht="15.75" customHeight="1">
      <c r="B13" s="91" t="s">
        <v>8</v>
      </c>
      <c r="C13" s="92">
        <f>SUMIF('Coppini P. (Ghawdex)'!$D$23:$D$39,B13,'Coppini P. (Ghawdex)'!$K$23:$K$39)</f>
        <v>0</v>
      </c>
      <c r="D13" s="92">
        <f>SUMIF('Grixti G. (Ghawdex)'!$D$23:$D$39,B13,'Grixti G. (Ghawdex)'!$K$23:$K$39)</f>
        <v>0</v>
      </c>
      <c r="E13" s="92">
        <f>SUMIF('Micallef Trigona A. (Ghawdex)'!$D$23:$D$39,B13,'Micallef Trigona A. (Ghawdex)'!$K$23:$K$39)</f>
        <v>0</v>
      </c>
      <c r="F13" s="92">
        <f>SUMIF('Ellul A. (Ghawdex)'!$D$23:$D$39,B13,'Ellul A. (Ghawdex)'!$K$23:$K$39)</f>
        <v>0</v>
      </c>
      <c r="G13" s="92">
        <f>SUMIF('Grima E. (Ghawdex)'!$D$23:$D$39,B13,'Grima E. (Ghawdex)'!$K$23:$K$39)</f>
        <v>0</v>
      </c>
      <c r="H13" s="92">
        <f>SUMIF('Apap Bologna J. (Ghawdex)'!$D$23:$D$39,B13,'Apap Bologna J. (Ghawdex)'!$K$23:$K$39)</f>
        <v>0</v>
      </c>
      <c r="I13" s="92">
        <f>SUMIF('Mallia M. (Ghawdex)'!$D$23:$D$39,B13,'Mallia M. (Ghawdex)'!$K$23:$K$39)</f>
        <v>0</v>
      </c>
      <c r="J13" s="92">
        <f>SUMIF('Scerri Herrera C (Ghawdex)'!$D$23:$D$39,B13,'Scerri Herrera C (Ghawdex)'!$K$23:$K$39)</f>
        <v>0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0</v>
      </c>
      <c r="T13" s="94">
        <f t="shared" si="1"/>
        <v>0</v>
      </c>
      <c r="U13" s="95"/>
      <c r="V13" s="96"/>
    </row>
    <row r="14" spans="2:22" ht="15.75" customHeight="1">
      <c r="B14" s="97" t="s">
        <v>149</v>
      </c>
      <c r="C14" s="98">
        <f>SUMIF('Coppini P. (Ghawdex)'!$D$23:$D$39,B14,'Coppini P. (Ghawdex)'!$K$23:$K$39)</f>
        <v>0</v>
      </c>
      <c r="D14" s="98">
        <f>SUMIF('Grixti G. (Ghawdex)'!$D$23:$D$39,B14,'Grixti G. (Ghawdex)'!$K$23:$K$39)</f>
        <v>0</v>
      </c>
      <c r="E14" s="98">
        <f>SUMIF('Micallef Trigona A. (Ghawdex)'!$D$23:$D$39,B14,'Micallef Trigona A. (Ghawdex)'!$K$23:$K$39)</f>
        <v>0</v>
      </c>
      <c r="F14" s="98">
        <f>SUMIF('Ellul A. (Ghawdex)'!$D$23:$D$39,B14,'Ellul A. (Ghawdex)'!$K$23:$K$39)</f>
        <v>0</v>
      </c>
      <c r="G14" s="98">
        <f>SUMIF('Grima E. (Ghawdex)'!$D$23:$D$39,B14,'Grima E. (Ghawdex)'!$K$23:$K$39)</f>
        <v>0</v>
      </c>
      <c r="H14" s="98">
        <f>SUMIF('Apap Bologna J. (Ghawdex)'!$D$23:$D$39,B14,'Apap Bologna J. (Ghawdex)'!$K$23:$K$39)</f>
        <v>0</v>
      </c>
      <c r="I14" s="98">
        <f>SUMIF('Mallia M. (Ghawdex)'!$D$23:$D$39,B14,'Mallia M. (Ghawdex)'!$K$23:$K$39)</f>
        <v>0</v>
      </c>
      <c r="J14" s="98">
        <f>SUMIF('Scerri Herrera C (Ghawdex)'!$D$23:$D$39,B14,'Scerri Herrera C (Ghawdex)'!$K$23:$K$39)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50</v>
      </c>
      <c r="C15" s="104">
        <f>SUMIF('Coppini P. (Ghawdex)'!$D$23:$D$39,B15,'Coppini P. (Ghawdex)'!$K$23:$K$39)</f>
        <v>0</v>
      </c>
      <c r="D15" s="104">
        <f>SUMIF('Grixti G. (Ghawdex)'!$D$23:$D$39,B15,'Grixti G. (Ghawdex)'!$K$23:$K$39)</f>
        <v>0</v>
      </c>
      <c r="E15" s="104">
        <f>SUMIF('Micallef Trigona A. (Ghawdex)'!$D$23:$D$39,B15,'Micallef Trigona A. (Ghawdex)'!$K$23:$K$39)</f>
        <v>0</v>
      </c>
      <c r="F15" s="104">
        <f>SUMIF('Ellul A. (Ghawdex)'!$D$23:$D$39,B15,'Ellul A. (Ghawdex)'!$K$23:$K$39)</f>
        <v>0</v>
      </c>
      <c r="G15" s="104">
        <f>SUMIF('Grima E. (Ghawdex)'!$D$23:$D$39,B15,'Grima E. (Ghawdex)'!$K$23:$K$39)</f>
        <v>0</v>
      </c>
      <c r="H15" s="104">
        <f>SUMIF('Apap Bologna J. (Ghawdex)'!$D$23:$D$39,B15,'Apap Bologna J. (Ghawdex)'!$K$23:$K$39)</f>
        <v>0</v>
      </c>
      <c r="I15" s="104">
        <f>SUMIF('Mallia M. (Ghawdex)'!$D$23:$D$39,B15,'Mallia M. (Ghawdex)'!$K$23:$K$39)</f>
        <v>0</v>
      </c>
      <c r="J15" s="104">
        <f>SUMIF('Scerri Herrera C (Ghawdex)'!$D$23:$D$39,B15,'Scerri Herrera C (Ghawdex)'!$K$23:$K$39)</f>
        <v>0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0</v>
      </c>
      <c r="T15" s="106">
        <f t="shared" si="1"/>
        <v>0</v>
      </c>
      <c r="U15" s="107">
        <f>SUM(S13:S15)</f>
        <v>0</v>
      </c>
      <c r="V15" s="108">
        <f>U15/$S$27</f>
        <v>0</v>
      </c>
    </row>
    <row r="16" spans="2:22" ht="15.75" customHeight="1">
      <c r="B16" s="91" t="s">
        <v>9</v>
      </c>
      <c r="C16" s="92">
        <f>SUMIF('Coppini P. (Ghawdex)'!$D$23:$D$39,B16,'Coppini P. (Ghawdex)'!$K$23:$K$39)</f>
        <v>0</v>
      </c>
      <c r="D16" s="92">
        <f>SUMIF('Grixti G. (Ghawdex)'!$D$23:$D$39,B16,'Grixti G. (Ghawdex)'!$K$23:$K$39)</f>
        <v>0</v>
      </c>
      <c r="E16" s="92">
        <f>SUMIF('Micallef Trigona A. (Ghawdex)'!$D$23:$D$39,B16,'Micallef Trigona A. (Ghawdex)'!$K$23:$K$39)</f>
        <v>0</v>
      </c>
      <c r="F16" s="92">
        <f>SUMIF('Ellul A. (Ghawdex)'!$D$23:$D$39,B16,'Ellul A. (Ghawdex)'!$K$23:$K$39)</f>
        <v>0</v>
      </c>
      <c r="G16" s="92">
        <f>SUMIF('Grima E. (Ghawdex)'!$D$23:$D$39,B16,'Grima E. (Ghawdex)'!$K$23:$K$39)</f>
        <v>0</v>
      </c>
      <c r="H16" s="92">
        <f>SUMIF('Apap Bologna J. (Ghawdex)'!$D$23:$D$39,B16,'Apap Bologna J. (Ghawdex)'!$K$23:$K$39)</f>
        <v>0</v>
      </c>
      <c r="I16" s="92">
        <f>SUMIF('Mallia M. (Ghawdex)'!$D$23:$D$39,B16,'Mallia M. (Ghawdex)'!$K$23:$K$39)</f>
        <v>0</v>
      </c>
      <c r="J16" s="92">
        <f>SUMIF('Scerri Herrera C (Ghawdex)'!$D$23:$D$39,B16,'Scerri Herrera C (Ghawdex)'!$K$23:$K$39)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51</v>
      </c>
      <c r="C17" s="98">
        <f>SUMIF('Coppini P. (Ghawdex)'!$D$23:$D$39,B17,'Coppini P. (Ghawdex)'!$K$23:$K$39)</f>
        <v>0</v>
      </c>
      <c r="D17" s="98">
        <f>SUMIF('Grixti G. (Ghawdex)'!$D$23:$D$39,B17,'Grixti G. (Ghawdex)'!$K$23:$K$39)</f>
        <v>0</v>
      </c>
      <c r="E17" s="98">
        <f>SUMIF('Micallef Trigona A. (Ghawdex)'!$D$23:$D$39,B17,'Micallef Trigona A. (Ghawdex)'!$K$23:$K$39)</f>
        <v>0</v>
      </c>
      <c r="F17" s="98">
        <f>SUMIF('Ellul A. (Ghawdex)'!$D$23:$D$39,B17,'Ellul A. (Ghawdex)'!$K$23:$K$39)</f>
        <v>1</v>
      </c>
      <c r="G17" s="98">
        <f>SUMIF('Grima E. (Ghawdex)'!$D$23:$D$39,B17,'Grima E. (Ghawdex)'!$K$23:$K$39)</f>
        <v>0</v>
      </c>
      <c r="H17" s="98">
        <f>SUMIF('Apap Bologna J. (Ghawdex)'!$D$23:$D$39,B17,'Apap Bologna J. (Ghawdex)'!$K$23:$K$39)</f>
        <v>0</v>
      </c>
      <c r="I17" s="98">
        <f>SUMIF('Mallia M. (Ghawdex)'!$D$23:$D$39,B17,'Mallia M. (Ghawdex)'!$K$23:$K$39)</f>
        <v>0</v>
      </c>
      <c r="J17" s="98">
        <f>SUMIF('Scerri Herrera C (Ghawdex)'!$D$23:$D$39,B17,'Scerri Herrera C (Ghawdex)'!$K$23:$K$39)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1</v>
      </c>
      <c r="T17" s="100">
        <f t="shared" si="1"/>
        <v>0.14285714285714285</v>
      </c>
      <c r="U17" s="101"/>
      <c r="V17" s="102"/>
    </row>
    <row r="18" spans="2:22" ht="15.75" customHeight="1">
      <c r="B18" s="97" t="s">
        <v>52</v>
      </c>
      <c r="C18" s="98">
        <f>SUMIF('Coppini P. (Ghawdex)'!$D$23:$D$39,B18,'Coppini P. (Ghawdex)'!$K$23:$K$39)</f>
        <v>0</v>
      </c>
      <c r="D18" s="98">
        <f>SUMIF('Grixti G. (Ghawdex)'!$D$23:$D$39,B18,'Grixti G. (Ghawdex)'!$K$23:$K$39)</f>
        <v>0</v>
      </c>
      <c r="E18" s="98">
        <f>SUMIF('Micallef Trigona A. (Ghawdex)'!$D$23:$D$39,B18,'Micallef Trigona A. (Ghawdex)'!$K$23:$K$39)</f>
        <v>0</v>
      </c>
      <c r="F18" s="98">
        <f>SUMIF('Ellul A. (Ghawdex)'!$D$23:$D$39,B18,'Ellul A. (Ghawdex)'!$K$23:$K$39)</f>
        <v>0</v>
      </c>
      <c r="G18" s="98">
        <f>SUMIF('Grima E. (Ghawdex)'!$D$23:$D$39,B18,'Grima E. (Ghawdex)'!$K$23:$K$39)</f>
        <v>0</v>
      </c>
      <c r="H18" s="98">
        <f>SUMIF('Apap Bologna J. (Ghawdex)'!$D$23:$D$39,B18,'Apap Bologna J. (Ghawdex)'!$K$23:$K$39)</f>
        <v>0</v>
      </c>
      <c r="I18" s="98">
        <f>SUMIF('Mallia M. (Ghawdex)'!$D$23:$D$39,B18,'Mallia M. (Ghawdex)'!$K$23:$K$39)</f>
        <v>0</v>
      </c>
      <c r="J18" s="98">
        <f>SUMIF('Scerri Herrera C (Ghawdex)'!$D$23:$D$39,B18,'Scerri Herrera C (Ghawdex)'!$K$23:$K$39)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0</v>
      </c>
      <c r="T18" s="100">
        <f t="shared" si="1"/>
        <v>0</v>
      </c>
      <c r="U18" s="101"/>
      <c r="V18" s="102"/>
    </row>
    <row r="19" spans="2:22" ht="15.75" customHeight="1">
      <c r="B19" s="97" t="s">
        <v>53</v>
      </c>
      <c r="C19" s="98">
        <f>SUMIF('Coppini P. (Ghawdex)'!$D$23:$D$39,B19,'Coppini P. (Ghawdex)'!$K$23:$K$39)</f>
        <v>0</v>
      </c>
      <c r="D19" s="98">
        <f>SUMIF('Grixti G. (Ghawdex)'!$D$23:$D$39,B19,'Grixti G. (Ghawdex)'!$K$23:$K$39)</f>
        <v>0</v>
      </c>
      <c r="E19" s="98">
        <f>SUMIF('Micallef Trigona A. (Ghawdex)'!$D$23:$D$39,B19,'Micallef Trigona A. (Ghawdex)'!$K$23:$K$39)</f>
        <v>0</v>
      </c>
      <c r="F19" s="98">
        <f>SUMIF('Ellul A. (Ghawdex)'!$D$23:$D$39,B19,'Ellul A. (Ghawdex)'!$K$23:$K$39)</f>
        <v>0</v>
      </c>
      <c r="G19" s="98">
        <f>SUMIF('Grima E. (Ghawdex)'!$D$23:$D$39,B19,'Grima E. (Ghawdex)'!$K$23:$K$39)</f>
        <v>0</v>
      </c>
      <c r="H19" s="98">
        <f>SUMIF('Apap Bologna J. (Ghawdex)'!$D$23:$D$39,B19,'Apap Bologna J. (Ghawdex)'!$K$23:$K$39)</f>
        <v>0</v>
      </c>
      <c r="I19" s="98">
        <f>SUMIF('Mallia M. (Ghawdex)'!$D$23:$D$39,B19,'Mallia M. (Ghawdex)'!$K$23:$K$39)</f>
        <v>0</v>
      </c>
      <c r="J19" s="98">
        <f>SUMIF('Scerri Herrera C (Ghawdex)'!$D$23:$D$39,B19,'Scerri Herrera C (Ghawdex)'!$K$23:$K$39)</f>
        <v>0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0</v>
      </c>
      <c r="T19" s="100">
        <f t="shared" si="1"/>
        <v>0</v>
      </c>
      <c r="U19" s="101"/>
      <c r="V19" s="102"/>
    </row>
    <row r="20" spans="2:22" ht="15.75" customHeight="1">
      <c r="B20" s="103" t="s">
        <v>54</v>
      </c>
      <c r="C20" s="104">
        <f>SUMIF('Coppini P. (Ghawdex)'!$D$23:$D$39,B20,'Coppini P. (Ghawdex)'!$K$23:$K$39)</f>
        <v>0</v>
      </c>
      <c r="D20" s="104">
        <f>SUMIF('Grixti G. (Ghawdex)'!$D$23:$D$39,B20,'Grixti G. (Ghawdex)'!$K$23:$K$39)</f>
        <v>0</v>
      </c>
      <c r="E20" s="104">
        <f>SUMIF('Micallef Trigona A. (Ghawdex)'!$D$23:$D$39,B20,'Micallef Trigona A. (Ghawdex)'!$K$23:$K$39)</f>
        <v>0</v>
      </c>
      <c r="F20" s="104">
        <f>SUMIF('Ellul A. (Ghawdex)'!$D$23:$D$39,B20,'Ellul A. (Ghawdex)'!$K$23:$K$39)</f>
        <v>0</v>
      </c>
      <c r="G20" s="104">
        <f>SUMIF('Grima E. (Ghawdex)'!$D$23:$D$39,B20,'Grima E. (Ghawdex)'!$K$23:$K$39)</f>
        <v>0</v>
      </c>
      <c r="H20" s="104">
        <f>SUMIF('Apap Bologna J. (Ghawdex)'!$D$23:$D$39,B20,'Apap Bologna J. (Ghawdex)'!$K$23:$K$39)</f>
        <v>0</v>
      </c>
      <c r="I20" s="104">
        <f>SUMIF('Mallia M. (Ghawdex)'!$D$23:$D$39,B20,'Mallia M. (Ghawdex)'!$K$23:$K$39)</f>
        <v>0</v>
      </c>
      <c r="J20" s="104">
        <f>SUMIF('Scerri Herrera C (Ghawdex)'!$D$23:$D$39,B20,'Scerri Herrera C (Ghawdex)'!$K$23:$K$39)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1</v>
      </c>
      <c r="V20" s="108">
        <f>U20/$S$27</f>
        <v>0.14285714285714285</v>
      </c>
    </row>
    <row r="21" spans="2:22" ht="15.75" customHeight="1">
      <c r="B21" s="91" t="s">
        <v>55</v>
      </c>
      <c r="C21" s="92">
        <f>SUMIF('Coppini P. (Ghawdex)'!$D$23:$D$39,B21,'Coppini P. (Ghawdex)'!$K$23:$K$39)</f>
        <v>0</v>
      </c>
      <c r="D21" s="92">
        <f>SUMIF('Grixti G. (Ghawdex)'!$D$23:$D$39,B21,'Grixti G. (Ghawdex)'!$K$23:$K$39)</f>
        <v>0</v>
      </c>
      <c r="E21" s="92">
        <f>SUMIF('Micallef Trigona A. (Ghawdex)'!$D$23:$D$39,B21,'Micallef Trigona A. (Ghawdex)'!$K$23:$K$39)</f>
        <v>0</v>
      </c>
      <c r="F21" s="92">
        <f>SUMIF('Ellul A. (Ghawdex)'!$D$23:$D$39,B21,'Ellul A. (Ghawdex)'!$K$23:$K$39)</f>
        <v>0</v>
      </c>
      <c r="G21" s="92">
        <f>SUMIF('Grima E. (Ghawdex)'!$D$23:$D$39,B21,'Grima E. (Ghawdex)'!$K$23:$K$39)</f>
        <v>0</v>
      </c>
      <c r="H21" s="92">
        <f>SUMIF('Apap Bologna J. (Ghawdex)'!$D$23:$D$39,B21,'Apap Bologna J. (Ghawdex)'!$K$23:$K$39)</f>
        <v>0</v>
      </c>
      <c r="I21" s="92">
        <f>SUMIF('Mallia M. (Ghawdex)'!$D$23:$D$39,B21,'Mallia M. (Ghawdex)'!$K$23:$K$39)</f>
        <v>0</v>
      </c>
      <c r="J21" s="92">
        <f>SUMIF('Scerri Herrera C (Ghawdex)'!$D$23:$D$39,B21,'Scerri Herrera C (Ghawdex)'!$K$23:$K$39)</f>
        <v>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0</v>
      </c>
      <c r="T21" s="94">
        <f t="shared" si="1"/>
        <v>0</v>
      </c>
      <c r="U21" s="95"/>
      <c r="V21" s="96"/>
    </row>
    <row r="22" spans="2:22" ht="15.75" customHeight="1">
      <c r="B22" s="103" t="s">
        <v>56</v>
      </c>
      <c r="C22" s="104">
        <f>SUMIF('Coppini P. (Ghawdex)'!$D$23:$D$39,B22,'Coppini P. (Ghawdex)'!$K$23:$K$39)</f>
        <v>0</v>
      </c>
      <c r="D22" s="104">
        <f>SUMIF('Grixti G. (Ghawdex)'!$D$23:$D$39,B22,'Grixti G. (Ghawdex)'!$K$23:$K$39)</f>
        <v>0</v>
      </c>
      <c r="E22" s="104">
        <f>SUMIF('Micallef Trigona A. (Ghawdex)'!$D$23:$D$39,B22,'Micallef Trigona A. (Ghawdex)'!$K$23:$K$39)</f>
        <v>0</v>
      </c>
      <c r="F22" s="104">
        <f>SUMIF('Ellul A. (Ghawdex)'!$D$23:$D$39,B22,'Ellul A. (Ghawdex)'!$K$23:$K$39)</f>
        <v>0</v>
      </c>
      <c r="G22" s="104">
        <f>SUMIF('Grima E. (Ghawdex)'!$D$23:$D$39,B22,'Grima E. (Ghawdex)'!$K$23:$K$39)</f>
        <v>0</v>
      </c>
      <c r="H22" s="104">
        <f>SUMIF('Apap Bologna J. (Ghawdex)'!$D$23:$D$39,B22,'Apap Bologna J. (Ghawdex)'!$K$23:$K$39)</f>
        <v>0</v>
      </c>
      <c r="I22" s="104">
        <f>SUMIF('Mallia M. (Ghawdex)'!$D$23:$D$39,B22,'Mallia M. (Ghawdex)'!$K$23:$K$39)</f>
        <v>0</v>
      </c>
      <c r="J22" s="104">
        <f>SUMIF('Scerri Herrera C (Ghawdex)'!$D$23:$D$39,B22,'Scerri Herrera C (Ghawdex)'!$K$23:$K$39)</f>
        <v>0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0</v>
      </c>
      <c r="T22" s="106">
        <f t="shared" si="1"/>
        <v>0</v>
      </c>
      <c r="U22" s="107">
        <f>SUM(S21:S22)</f>
        <v>0</v>
      </c>
      <c r="V22" s="108">
        <f>U22/$S$27</f>
        <v>0</v>
      </c>
    </row>
    <row r="23" spans="2:22" ht="15.75" customHeight="1">
      <c r="B23" s="91" t="s">
        <v>22</v>
      </c>
      <c r="C23" s="92">
        <f>SUMIF('Coppini P. (Ghawdex)'!$D$23:$D$39,B23,'Coppini P. (Ghawdex)'!$K$23:$K$39)</f>
        <v>0</v>
      </c>
      <c r="D23" s="92">
        <f>SUMIF('Grixti G. (Ghawdex)'!$D$23:$D$39,B23,'Grixti G. (Ghawdex)'!$K$23:$K$39)</f>
        <v>0</v>
      </c>
      <c r="E23" s="92">
        <f>SUMIF('Micallef Trigona A. (Ghawdex)'!$D$23:$D$39,B23,'Micallef Trigona A. (Ghawdex)'!$K$23:$K$39)</f>
        <v>0</v>
      </c>
      <c r="F23" s="92">
        <f>SUMIF('Ellul A. (Ghawdex)'!$D$23:$D$39,B23,'Ellul A. (Ghawdex)'!$K$23:$K$39)</f>
        <v>0</v>
      </c>
      <c r="G23" s="92">
        <f>SUMIF('Grima E. (Ghawdex)'!$D$23:$D$39,B23,'Grima E. (Ghawdex)'!$K$23:$K$39)</f>
        <v>0</v>
      </c>
      <c r="H23" s="92">
        <f>SUMIF('Apap Bologna J. (Ghawdex)'!$D$23:$D$39,B23,'Apap Bologna J. (Ghawdex)'!$K$23:$K$39)</f>
        <v>0</v>
      </c>
      <c r="I23" s="92">
        <f>SUMIF('Mallia M. (Ghawdex)'!$D$23:$D$39,B23,'Mallia M. (Ghawdex)'!$K$23:$K$39)</f>
        <v>0</v>
      </c>
      <c r="J23" s="92">
        <f>SUMIF('Scerri Herrera C (Ghawdex)'!$D$23:$D$39,B23,'Scerri Herrera C (Ghawdex)'!$K$23:$K$39)</f>
        <v>4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4</v>
      </c>
      <c r="T23" s="109">
        <f t="shared" si="1"/>
        <v>0.5714285714285714</v>
      </c>
      <c r="U23" s="110">
        <f>SUM(S23)</f>
        <v>4</v>
      </c>
      <c r="V23" s="111">
        <f>U23/$S$27</f>
        <v>0.5714285714285714</v>
      </c>
    </row>
    <row r="24" spans="2:22" ht="15.75" customHeight="1">
      <c r="B24" s="91" t="s">
        <v>130</v>
      </c>
      <c r="C24" s="92">
        <f>SUMIF('Coppini P. (Ghawdex)'!$D$23:$D$39,B24,'Coppini P. (Ghawdex)'!$K$23:$K$39)</f>
        <v>0</v>
      </c>
      <c r="D24" s="92">
        <f>SUMIF('Grixti G. (Ghawdex)'!$D$23:$D$39,B24,'Grixti G. (Ghawdex)'!$K$23:$K$39)</f>
        <v>0</v>
      </c>
      <c r="E24" s="92">
        <f>SUMIF('Micallef Trigona A. (Ghawdex)'!$D$23:$D$39,B24,'Micallef Trigona A. (Ghawdex)'!$K$23:$K$39)</f>
        <v>0</v>
      </c>
      <c r="F24" s="92">
        <f>SUMIF('Ellul A. (Ghawdex)'!$D$23:$D$39,B24,'Ellul A. (Ghawdex)'!$K$23:$K$39)</f>
        <v>0</v>
      </c>
      <c r="G24" s="92">
        <f>SUMIF('Grima E. (Ghawdex)'!$D$23:$D$39,B24,'Grima E. (Ghawdex)'!$K$23:$K$39)</f>
        <v>0</v>
      </c>
      <c r="H24" s="92">
        <f>SUMIF('Apap Bologna J. (Ghawdex)'!$D$23:$D$39,B24,'Apap Bologna J. (Ghawdex)'!$K$23:$K$39)</f>
        <v>0</v>
      </c>
      <c r="I24" s="92">
        <f>SUMIF('Mallia M. (Ghawdex)'!$D$23:$D$39,B24,'Mallia M. (Ghawdex)'!$K$23:$K$39)</f>
        <v>0</v>
      </c>
      <c r="J24" s="92">
        <f>SUMIF('Scerri Herrera C (Ghawdex)'!$D$23:$D$39,B24,'Scerri Herrera C (Ghawdex)'!$K$23:$K$39)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0</v>
      </c>
      <c r="T24" s="109">
        <f t="shared" si="1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131</v>
      </c>
      <c r="C25" s="92">
        <f>SUMIF('Coppini P. (Ghawdex)'!$D$23:$D$39,B25,'Coppini P. (Ghawdex)'!$K$23:$K$39)</f>
        <v>0</v>
      </c>
      <c r="D25" s="92">
        <f>SUMIF('Grixti G. (Ghawdex)'!$D$23:$D$39,B25,'Grixti G. (Ghawdex)'!$K$23:$K$39)</f>
        <v>0</v>
      </c>
      <c r="E25" s="92">
        <f>SUMIF('Micallef Trigona A. (Ghawdex)'!$D$23:$D$39,B25,'Micallef Trigona A. (Ghawdex)'!$K$23:$K$39)</f>
        <v>0</v>
      </c>
      <c r="F25" s="92">
        <f>SUMIF('Ellul A. (Ghawdex)'!$D$23:$D$39,B25,'Ellul A. (Ghawdex)'!$K$23:$K$39)</f>
        <v>0</v>
      </c>
      <c r="G25" s="92">
        <f>SUMIF('Grima E. (Ghawdex)'!$D$23:$D$39,B25,'Grima E. (Ghawdex)'!$K$23:$K$39)</f>
        <v>0</v>
      </c>
      <c r="H25" s="92">
        <f>SUMIF('Apap Bologna J. (Ghawdex)'!$D$23:$D$39,B25,'Apap Bologna J. (Ghawdex)'!$K$23:$K$39)</f>
        <v>0</v>
      </c>
      <c r="I25" s="92">
        <f>SUMIF('Mallia M. (Ghawdex)'!$D$23:$D$39,B25,'Mallia M. (Ghawdex)'!$K$23:$K$39)</f>
        <v>0</v>
      </c>
      <c r="J25" s="92">
        <f>SUMIF('Scerri Herrera C (Ghawdex)'!$D$23:$D$39,B25,'Scerri Herrera C (Ghawdex)'!$K$23:$K$39)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132</v>
      </c>
      <c r="C26" s="92">
        <f>SUMIF('Coppini P. (Ghawdex)'!$D$23:$D$39,B26,'Coppini P. (Ghawdex)'!$K$23:$K$39)</f>
        <v>0</v>
      </c>
      <c r="D26" s="92">
        <f>SUMIF('Grixti G. (Ghawdex)'!$D$23:$D$39,B26,'Grixti G. (Ghawdex)'!$K$23:$K$39)</f>
        <v>0</v>
      </c>
      <c r="E26" s="92">
        <f>SUMIF('Micallef Trigona A. (Ghawdex)'!$D$23:$D$39,B26,'Micallef Trigona A. (Ghawdex)'!$K$23:$K$39)</f>
        <v>0</v>
      </c>
      <c r="F26" s="92">
        <f>SUMIF('Ellul A. (Ghawdex)'!$D$23:$D$39,B26,'Ellul A. (Ghawdex)'!$K$23:$K$39)</f>
        <v>0</v>
      </c>
      <c r="G26" s="92">
        <f>SUMIF('Grima E. (Ghawdex)'!$D$23:$D$39,B26,'Grima E. (Ghawdex)'!$K$23:$K$39)</f>
        <v>0</v>
      </c>
      <c r="H26" s="92">
        <f>SUMIF('Apap Bologna J. (Ghawdex)'!$D$23:$D$39,B26,'Apap Bologna J. (Ghawdex)'!$K$23:$K$39)</f>
        <v>0</v>
      </c>
      <c r="I26" s="92">
        <f>SUMIF('Mallia M. (Ghawdex)'!$D$23:$D$39,B26,'Mallia M. (Ghawdex)'!$K$23:$K$39)</f>
        <v>0</v>
      </c>
      <c r="J26" s="92">
        <f>SUMIF('Scerri Herrera C (Ghawdex)'!$D$23:$D$39,B26,'Scerri Herrera C (Ghawdex)'!$K$23:$K$39)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34</v>
      </c>
      <c r="C27" s="113">
        <f aca="true" t="shared" si="2" ref="C27:S27">SUM(C10:C26)</f>
        <v>0</v>
      </c>
      <c r="D27" s="113">
        <f t="shared" si="2"/>
        <v>0</v>
      </c>
      <c r="E27" s="113">
        <f t="shared" si="2"/>
        <v>0</v>
      </c>
      <c r="F27" s="113">
        <f t="shared" si="2"/>
        <v>1</v>
      </c>
      <c r="G27" s="113">
        <f t="shared" si="2"/>
        <v>0</v>
      </c>
      <c r="H27" s="113">
        <f t="shared" si="2"/>
        <v>0</v>
      </c>
      <c r="I27" s="113">
        <f t="shared" si="2"/>
        <v>0</v>
      </c>
      <c r="J27" s="113">
        <f t="shared" si="2"/>
        <v>6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7</v>
      </c>
      <c r="T27" s="10"/>
      <c r="U27" s="9"/>
      <c r="V27" s="11"/>
    </row>
    <row r="28" spans="3:22" ht="13.5" customHeight="1">
      <c r="C28" s="115">
        <f>C27/S27</f>
        <v>0</v>
      </c>
      <c r="D28" s="116">
        <f>D27/S27</f>
        <v>0</v>
      </c>
      <c r="E28" s="116">
        <f>E27/S27</f>
        <v>0</v>
      </c>
      <c r="F28" s="116">
        <f>F27/S27</f>
        <v>0.14285714285714285</v>
      </c>
      <c r="G28" s="116">
        <f>G27/S27</f>
        <v>0</v>
      </c>
      <c r="H28" s="116">
        <f>H27/S27</f>
        <v>0</v>
      </c>
      <c r="I28" s="116">
        <f>I27/S27</f>
        <v>0</v>
      </c>
      <c r="J28" s="116">
        <f>J27/S27</f>
        <v>0.8571428571428571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75" top="0.55" bottom="0.59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V20" sqref="V20"/>
    </sheetView>
  </sheetViews>
  <sheetFormatPr defaultColWidth="9.140625" defaultRowHeight="12.75"/>
  <cols>
    <col min="1" max="1" width="0.9921875" style="0" customWidth="1"/>
    <col min="2" max="2" width="19.140625" style="0" customWidth="1"/>
    <col min="3" max="17" width="4.8515625" style="0" customWidth="1"/>
    <col min="18" max="18" width="5.7109375" style="0" bestFit="1" customWidth="1"/>
    <col min="19" max="19" width="5.7109375" style="0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34" t="s">
        <v>103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1:22" s="118" customFormat="1" ht="12.75" customHeight="1">
      <c r="A4" s="136" t="s">
        <v>104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1:22" s="119" customFormat="1" ht="15" customHeight="1">
      <c r="A5" s="137" t="s">
        <v>107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1:22" s="118" customFormat="1" ht="15" customHeight="1">
      <c r="A6" s="138" t="str">
        <f>CONCATENATE(Kriminal!G6," ",Kriminal!H6)</f>
        <v>Statistika Ghal AWISSU, 2008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25</v>
      </c>
      <c r="D9" s="86" t="s">
        <v>26</v>
      </c>
      <c r="E9" s="86" t="s">
        <v>134</v>
      </c>
      <c r="F9" s="86" t="s">
        <v>142</v>
      </c>
      <c r="G9" s="86" t="s">
        <v>27</v>
      </c>
      <c r="H9" s="86" t="s">
        <v>28</v>
      </c>
      <c r="I9" s="86" t="s">
        <v>143</v>
      </c>
      <c r="J9" s="86" t="s">
        <v>24</v>
      </c>
      <c r="K9" s="86" t="s">
        <v>29</v>
      </c>
      <c r="L9" s="86" t="s">
        <v>30</v>
      </c>
      <c r="M9" s="86" t="s">
        <v>31</v>
      </c>
      <c r="N9" s="86" t="s">
        <v>144</v>
      </c>
      <c r="O9" s="86" t="s">
        <v>32</v>
      </c>
      <c r="P9" s="86" t="s">
        <v>145</v>
      </c>
      <c r="Q9" s="86" t="s">
        <v>33</v>
      </c>
      <c r="R9" s="86" t="s">
        <v>127</v>
      </c>
      <c r="S9" s="87" t="s">
        <v>34</v>
      </c>
      <c r="T9" s="88" t="s">
        <v>35</v>
      </c>
      <c r="U9" s="89" t="s">
        <v>36</v>
      </c>
      <c r="V9" s="90" t="s">
        <v>37</v>
      </c>
    </row>
    <row r="10" spans="2:22" ht="15.75" customHeight="1">
      <c r="B10" s="91" t="s">
        <v>48</v>
      </c>
      <c r="C10" s="92">
        <f>SUMIF('Apap Bologna J.'!$D$23:$D$39,B10,'Apap Bologna J.'!$Q$23:$Q$39)</f>
        <v>53</v>
      </c>
      <c r="D10" s="92">
        <f>SUMIF('Cassar J.'!$D$23:$D$39,B10,'Cassar J.'!$Q$23:$Q$39)</f>
        <v>0</v>
      </c>
      <c r="E10" s="92">
        <f>SUMIF('Quintano L.'!$D$23:$D$39,B10,'Quintano L.'!$Q$23:$Q$39)</f>
        <v>1045</v>
      </c>
      <c r="F10" s="92">
        <f>SUMIF('Demicoli S.'!$D$23:$D$39,B10,'Demicoli S.'!$Q$23:$Q$39)</f>
        <v>0</v>
      </c>
      <c r="G10" s="92">
        <f>SUMIF('Grixti G.'!$D$23:$D$39,B10,'Grixti G.'!$Q$23:$Q$39)</f>
        <v>2</v>
      </c>
      <c r="H10" s="92">
        <f>SUMIF('Hayman M.'!$D$23:$D$39,B10,'Hayman M.'!$Q$23:$Q$39)</f>
        <v>147</v>
      </c>
      <c r="I10" s="92">
        <f>SUMIF('Demicoli A.'!$D$23:$D$39,B10,'Demicoli A.'!$Q$23:$Q$39)</f>
        <v>0</v>
      </c>
      <c r="J10" s="92">
        <f>SUMIF('Mallia M.'!$D$23:$D$39,B10,'Mallia M.'!$Q$23:$Q$39)</f>
        <v>36</v>
      </c>
      <c r="K10" s="92">
        <f>SUMIF('Meli S.'!$D$23:$D$39,B10,'Meli S.'!$Q$23:$Q$39)</f>
        <v>8</v>
      </c>
      <c r="L10" s="92">
        <f>SUMIF('Micallef Trigona A.'!$D$23:$D$39,B10,'Micallef Trigona A.'!$Q$23:$Q$39)</f>
        <v>0</v>
      </c>
      <c r="M10" s="92">
        <f>SUMIF('Mizzi A.'!$D$23:$D$39,B10,'Mizzi A.'!$Q$23:$Q$39)</f>
        <v>0</v>
      </c>
      <c r="N10" s="92">
        <f>SUMIF('Clarke D.'!$D$23:$D$39,B10,'Clarke D.'!$Q$23:$Q$39)</f>
        <v>18</v>
      </c>
      <c r="O10" s="92">
        <f>SUMIF('Padovani Grima J.'!$D$23:$D$39,B10,'Padovani Grima J.'!$Q$23:$Q$39)</f>
        <v>0</v>
      </c>
      <c r="P10" s="92">
        <f>SUMIF('Grima E.'!$D$23:$D$39,B10,'Grima E.'!$Q$23:$Q$39)</f>
        <v>13</v>
      </c>
      <c r="Q10" s="92">
        <f>SUMIF('Scerri Herrera C.'!$D$23:$D$39,B10,'Scerri Herrera C.'!$Q$23:$Q$39)</f>
        <v>0</v>
      </c>
      <c r="R10" s="92">
        <f>SUMIF('Vella Antonio Giovanni'!$D$23:$D$39,B10,'Vella Antonio Giovanni'!$Q$23:$Q$39)</f>
        <v>0</v>
      </c>
      <c r="S10" s="124">
        <f>SUM(C10:R10)</f>
        <v>1322</v>
      </c>
      <c r="T10" s="94">
        <f aca="true" t="shared" si="0" ref="T10:T26">S10/$S$27</f>
        <v>0.11959471684458114</v>
      </c>
      <c r="U10" s="95"/>
      <c r="V10" s="96"/>
    </row>
    <row r="11" spans="2:22" ht="15.75" customHeight="1">
      <c r="B11" s="97" t="s">
        <v>49</v>
      </c>
      <c r="C11" s="130">
        <f>SUMIF('Apap Bologna J.'!$D$23:$D$39,B11,'Apap Bologna J.'!$Q$23:$Q$39)</f>
        <v>1</v>
      </c>
      <c r="D11" s="98">
        <f>SUMIF('Cassar J.'!$D$23:$D$39,B11,'Cassar J.'!$Q$23:$Q$39)</f>
        <v>0</v>
      </c>
      <c r="E11" s="98">
        <f>SUMIF('Quintano L.'!$D$23:$D$39,B11,'Quintano L.'!$Q$23:$Q$39)</f>
        <v>108</v>
      </c>
      <c r="F11" s="98">
        <f>SUMIF('Demicoli S.'!$D$23:$D$39,B11,'Demicoli S.'!$Q$23:$Q$39)</f>
        <v>234</v>
      </c>
      <c r="G11" s="98">
        <f>SUMIF('Grixti G.'!$D$23:$D$39,B11,'Grixti G.'!$Q$23:$Q$39)</f>
        <v>109</v>
      </c>
      <c r="H11" s="98">
        <f>SUMIF('Hayman M.'!$D$23:$D$39,B11,'Hayman M.'!$Q$23:$Q$39)</f>
        <v>444</v>
      </c>
      <c r="I11" s="98">
        <f>SUMIF('Demicoli A.'!$D$23:$D$39,B11,'Demicoli A.'!$Q$23:$Q$39)</f>
        <v>321</v>
      </c>
      <c r="J11" s="98">
        <f>SUMIF('Mallia M.'!$D$23:$D$39,B11,'Mallia M.'!$Q$23:$Q$39)</f>
        <v>45</v>
      </c>
      <c r="K11" s="98">
        <f>SUMIF('Meli S.'!$D$23:$D$39,B11,'Meli S.'!$Q$23:$Q$39)</f>
        <v>1</v>
      </c>
      <c r="L11" s="98">
        <f>SUMIF('Micallef Trigona A.'!$D$23:$D$39,B11,'Micallef Trigona A.'!$Q$23:$Q$39)</f>
        <v>404</v>
      </c>
      <c r="M11" s="98">
        <f>SUMIF('Mizzi A.'!$D$23:$D$39,B11,'Mizzi A.'!$Q$23:$Q$39)</f>
        <v>195</v>
      </c>
      <c r="N11" s="98">
        <f>SUMIF('Clarke D.'!$D$23:$D$39,B11,'Clarke D.'!$Q$23:$Q$39)</f>
        <v>57</v>
      </c>
      <c r="O11" s="98">
        <f>SUMIF('Padovani Grima J.'!$D$23:$D$39,B11,'Padovani Grima J.'!$Q$23:$Q$39)</f>
        <v>365</v>
      </c>
      <c r="P11" s="98">
        <f>SUMIF('Grima E.'!$D$23:$D$39,B11,'Grima E.'!$Q$23:$Q$39)</f>
        <v>131</v>
      </c>
      <c r="Q11" s="98">
        <f>SUMIF('Scerri Herrera C.'!$D$23:$D$39,B11,'Scerri Herrera C.'!$Q$23:$Q$39)</f>
        <v>23</v>
      </c>
      <c r="R11" s="129">
        <f>SUMIF('Vella Antonio Giovanni'!$D$23:$D$39,B11,'Vella Antonio Giovanni'!$Q$23:$Q$39)</f>
        <v>86</v>
      </c>
      <c r="S11" s="125">
        <f aca="true" t="shared" si="1" ref="S11:S27">SUM(C11:R11)</f>
        <v>2524</v>
      </c>
      <c r="T11" s="100">
        <f t="shared" si="0"/>
        <v>0.22833363488330016</v>
      </c>
      <c r="U11" s="101"/>
      <c r="V11" s="102"/>
    </row>
    <row r="12" spans="2:22" ht="15.75" customHeight="1">
      <c r="B12" s="103" t="s">
        <v>21</v>
      </c>
      <c r="C12" s="98">
        <f>SUMIF('Apap Bologna J.'!$D$23:$D$39,B12,'Apap Bologna J.'!$Q$23:$Q$39)</f>
        <v>386</v>
      </c>
      <c r="D12" s="98">
        <f>SUMIF('Cassar J.'!$D$23:$D$39,B12,'Cassar J.'!$Q$23:$Q$39)</f>
        <v>0</v>
      </c>
      <c r="E12" s="98">
        <f>SUMIF('Quintano L.'!$D$23:$D$39,B12,'Quintano L.'!$Q$23:$Q$39)</f>
        <v>42</v>
      </c>
      <c r="F12" s="98">
        <f>SUMIF('Demicoli S.'!$D$23:$D$39,B12,'Demicoli S.'!$Q$23:$Q$39)</f>
        <v>0</v>
      </c>
      <c r="G12" s="98">
        <f>SUMIF('Grixti G.'!$D$23:$D$39,B12,'Grixti G.'!$Q$23:$Q$39)</f>
        <v>121</v>
      </c>
      <c r="H12" s="98">
        <f>SUMIF('Hayman M.'!$D$23:$D$39,B12,'Hayman M.'!$Q$23:$Q$39)</f>
        <v>191</v>
      </c>
      <c r="I12" s="98">
        <f>SUMIF('Demicoli A.'!$D$23:$D$39,B12,'Demicoli A.'!$Q$23:$Q$39)</f>
        <v>46</v>
      </c>
      <c r="J12" s="98">
        <f>SUMIF('Mallia M.'!$D$23:$D$39,B12,'Mallia M.'!$Q$23:$Q$39)</f>
        <v>194</v>
      </c>
      <c r="K12" s="98">
        <f>SUMIF('Meli S.'!$D$23:$D$39,B12,'Meli S.'!$Q$23:$Q$39)</f>
        <v>75</v>
      </c>
      <c r="L12" s="98">
        <f>SUMIF('Micallef Trigona A.'!$D$23:$D$39,B12,'Micallef Trigona A.'!$Q$23:$Q$39)</f>
        <v>161</v>
      </c>
      <c r="M12" s="98">
        <f>SUMIF('Mizzi A.'!$D$23:$D$39,B12,'Mizzi A.'!$Q$23:$Q$39)</f>
        <v>34</v>
      </c>
      <c r="N12" s="98">
        <f>SUMIF('Clarke D.'!$D$23:$D$39,B12,'Clarke D.'!$Q$23:$Q$39)</f>
        <v>29</v>
      </c>
      <c r="O12" s="98">
        <f>SUMIF('Padovani Grima J.'!$D$23:$D$39,B12,'Padovani Grima J.'!$Q$23:$Q$39)</f>
        <v>66</v>
      </c>
      <c r="P12" s="98">
        <f>SUMIF('Grima E.'!$D$23:$D$39,B12,'Grima E.'!$Q$23:$Q$39)</f>
        <v>50</v>
      </c>
      <c r="Q12" s="98">
        <f>SUMIF('Scerri Herrera C.'!$D$23:$D$39,B12,'Scerri Herrera C.'!$Q$23:$Q$39)</f>
        <v>53</v>
      </c>
      <c r="R12" s="98">
        <f>SUMIF('Vella Antonio Giovanni'!$D$23:$D$39,B12,'Vella Antonio Giovanni'!$Q$23:$Q$39)</f>
        <v>67</v>
      </c>
      <c r="S12" s="126">
        <f t="shared" si="1"/>
        <v>1515</v>
      </c>
      <c r="T12" s="106">
        <f t="shared" si="0"/>
        <v>0.13705445992400941</v>
      </c>
      <c r="U12" s="107">
        <f>SUM(S10:S12)</f>
        <v>5361</v>
      </c>
      <c r="V12" s="108">
        <f>U12/$S$27</f>
        <v>0.4849828116518907</v>
      </c>
    </row>
    <row r="13" spans="2:22" ht="15.75" customHeight="1">
      <c r="B13" s="91" t="s">
        <v>8</v>
      </c>
      <c r="C13" s="92">
        <f>SUMIF('Apap Bologna J.'!$D$23:$D$39,B13,'Apap Bologna J.'!$Q$23:$Q$39)</f>
        <v>0</v>
      </c>
      <c r="D13" s="92">
        <f>SUMIF('Cassar J.'!$D$23:$D$39,B13,'Cassar J.'!$Q$23:$Q$39)</f>
        <v>0</v>
      </c>
      <c r="E13" s="92">
        <f>SUMIF('Quintano L.'!$D$23:$D$39,B13,'Quintano L.'!$Q$23:$Q$39)</f>
        <v>0</v>
      </c>
      <c r="F13" s="92">
        <f>SUMIF('Demicoli S.'!$D$23:$D$39,B13,'Demicoli S.'!$Q$23:$Q$39)</f>
        <v>0</v>
      </c>
      <c r="G13" s="92">
        <f>SUMIF('Grixti G.'!$D$23:$D$39,B13,'Grixti G.'!$Q$23:$Q$39)</f>
        <v>0</v>
      </c>
      <c r="H13" s="92">
        <f>SUMIF('Hayman M.'!$D$23:$D$39,B13,'Hayman M.'!$Q$23:$Q$39)</f>
        <v>0</v>
      </c>
      <c r="I13" s="92">
        <f>SUMIF('Demicoli A.'!$D$23:$D$39,B13,'Demicoli A.'!$Q$23:$Q$39)</f>
        <v>0</v>
      </c>
      <c r="J13" s="92">
        <f>SUMIF('Mallia M.'!$D$23:$D$39,B13,'Mallia M.'!$Q$23:$Q$39)</f>
        <v>55</v>
      </c>
      <c r="K13" s="92">
        <f>SUMIF('Meli S.'!$D$23:$D$39,B13,'Meli S.'!$Q$23:$Q$39)</f>
        <v>0</v>
      </c>
      <c r="L13" s="92">
        <f>SUMIF('Micallef Trigona A.'!$D$23:$D$39,B13,'Micallef Trigona A.'!$Q$23:$Q$39)</f>
        <v>82</v>
      </c>
      <c r="M13" s="92">
        <f>SUMIF('Mizzi A.'!$D$23:$D$39,B13,'Mizzi A.'!$Q$23:$Q$39)</f>
        <v>0</v>
      </c>
      <c r="N13" s="92">
        <f>SUMIF('Clarke D.'!$D$23:$D$39,B13,'Clarke D.'!$Q$23:$Q$39)</f>
        <v>0</v>
      </c>
      <c r="O13" s="92">
        <f>SUMIF('Padovani Grima J.'!$D$23:$D$39,B13,'Padovani Grima J.'!$Q$23:$Q$39)</f>
        <v>0</v>
      </c>
      <c r="P13" s="92">
        <f>SUMIF('Grima E.'!$D$23:$D$39,B13,'Grima E.'!$Q$23:$Q$39)</f>
        <v>0</v>
      </c>
      <c r="Q13" s="92">
        <f>SUMIF('Scerri Herrera C.'!$D$23:$D$39,B13,'Scerri Herrera C.'!$Q$23:$Q$39)</f>
        <v>0</v>
      </c>
      <c r="R13" s="92">
        <f>SUMIF('Vella Antonio Giovanni'!$D$23:$D$39,B13,'Vella Antonio Giovanni'!$Q$23:$Q$39)</f>
        <v>0</v>
      </c>
      <c r="S13" s="124">
        <f t="shared" si="1"/>
        <v>137</v>
      </c>
      <c r="T13" s="94">
        <f t="shared" si="0"/>
        <v>0.0123937036366926</v>
      </c>
      <c r="U13" s="95"/>
      <c r="V13" s="96"/>
    </row>
    <row r="14" spans="2:22" ht="15.75" customHeight="1">
      <c r="B14" s="97" t="s">
        <v>149</v>
      </c>
      <c r="C14" s="130">
        <f>SUMIF('Apap Bologna J.'!$D$23:$D$39,B14,'Apap Bologna J.'!$Q$23:$Q$39)</f>
        <v>0</v>
      </c>
      <c r="D14" s="98">
        <f>SUMIF('Cassar J.'!$D$23:$D$39,B14,'Cassar J.'!$Q$23:$Q$39)</f>
        <v>0</v>
      </c>
      <c r="E14" s="98">
        <f>SUMIF('Quintano L.'!$D$23:$D$39,B14,'Quintano L.'!$Q$23:$Q$39)</f>
        <v>0</v>
      </c>
      <c r="F14" s="98">
        <f>SUMIF('Demicoli S.'!$D$23:$D$39,B14,'Demicoli S.'!$Q$23:$Q$39)</f>
        <v>0</v>
      </c>
      <c r="G14" s="98">
        <f>SUMIF('Grixti G.'!$D$23:$D$39,B14,'Grixti G.'!$Q$23:$Q$39)</f>
        <v>0</v>
      </c>
      <c r="H14" s="98">
        <f>SUMIF('Hayman M.'!$D$23:$D$39,B14,'Hayman M.'!$Q$23:$Q$39)</f>
        <v>0</v>
      </c>
      <c r="I14" s="98">
        <f>SUMIF('Demicoli A.'!$D$23:$D$39,B14,'Demicoli A.'!$Q$23:$Q$39)</f>
        <v>0</v>
      </c>
      <c r="J14" s="98">
        <f>SUMIF('Mallia M.'!$D$23:$D$39,B14,'Mallia M.'!$Q$23:$Q$39)</f>
        <v>0</v>
      </c>
      <c r="K14" s="98">
        <f>SUMIF('Meli S.'!$D$23:$D$39,B14,'Meli S.'!$Q$23:$Q$39)</f>
        <v>0</v>
      </c>
      <c r="L14" s="98">
        <f>SUMIF('Micallef Trigona A.'!$D$23:$D$39,B14,'Micallef Trigona A.'!$Q$23:$Q$39)</f>
        <v>0</v>
      </c>
      <c r="M14" s="98">
        <f>SUMIF('Mizzi A.'!$D$23:$D$39,B14,'Mizzi A.'!$Q$23:$Q$39)</f>
        <v>0</v>
      </c>
      <c r="N14" s="98">
        <f>SUMIF('Clarke D.'!$D$23:$D$39,B14,'Clarke D.'!$Q$23:$Q$39)</f>
        <v>0</v>
      </c>
      <c r="O14" s="98">
        <f>SUMIF('Padovani Grima J.'!$D$23:$D$39,B14,'Padovani Grima J.'!$Q$23:$Q$39)</f>
        <v>0</v>
      </c>
      <c r="P14" s="98">
        <f>SUMIF('Grima E.'!$D$23:$D$39,B14,'Grima E.'!$Q$23:$Q$39)</f>
        <v>0</v>
      </c>
      <c r="Q14" s="98">
        <f>SUMIF('Scerri Herrera C.'!$D$23:$D$39,B14,'Scerri Herrera C.'!$Q$23:$Q$39)</f>
        <v>76</v>
      </c>
      <c r="R14" s="129">
        <f>SUMIF('Vella Antonio Giovanni'!$D$23:$D$39,B14,'Vella Antonio Giovanni'!$Q$23:$Q$39)</f>
        <v>0</v>
      </c>
      <c r="S14" s="125">
        <f t="shared" si="1"/>
        <v>76</v>
      </c>
      <c r="T14" s="100">
        <f t="shared" si="0"/>
        <v>0.006875339243712683</v>
      </c>
      <c r="U14" s="101"/>
      <c r="V14" s="102"/>
    </row>
    <row r="15" spans="2:22" ht="15.75" customHeight="1">
      <c r="B15" s="103" t="s">
        <v>50</v>
      </c>
      <c r="C15" s="98">
        <f>SUMIF('Apap Bologna J.'!$D$23:$D$39,B15,'Apap Bologna J.'!$Q$23:$Q$39)</f>
        <v>0</v>
      </c>
      <c r="D15" s="98">
        <f>SUMIF('Cassar J.'!$D$23:$D$39,B15,'Cassar J.'!$Q$23:$Q$39)</f>
        <v>0</v>
      </c>
      <c r="E15" s="98">
        <f>SUMIF('Quintano L.'!$D$23:$D$39,B15,'Quintano L.'!$Q$23:$Q$39)</f>
        <v>0</v>
      </c>
      <c r="F15" s="98">
        <f>SUMIF('Demicoli S.'!$D$23:$D$39,B15,'Demicoli S.'!$Q$23:$Q$39)</f>
        <v>0</v>
      </c>
      <c r="G15" s="98">
        <f>SUMIF('Grixti G.'!$D$23:$D$39,B15,'Grixti G.'!$Q$23:$Q$39)</f>
        <v>0</v>
      </c>
      <c r="H15" s="98">
        <f>SUMIF('Hayman M.'!$D$23:$D$39,B15,'Hayman M.'!$Q$23:$Q$39)</f>
        <v>0</v>
      </c>
      <c r="I15" s="98">
        <f>SUMIF('Demicoli A.'!$D$23:$D$39,B15,'Demicoli A.'!$Q$23:$Q$39)</f>
        <v>0</v>
      </c>
      <c r="J15" s="98">
        <f>SUMIF('Mallia M.'!$D$23:$D$39,B15,'Mallia M.'!$Q$23:$Q$39)</f>
        <v>0</v>
      </c>
      <c r="K15" s="98">
        <f>SUMIF('Meli S.'!$D$23:$D$39,B15,'Meli S.'!$Q$23:$Q$39)</f>
        <v>0</v>
      </c>
      <c r="L15" s="98">
        <f>SUMIF('Micallef Trigona A.'!$D$23:$D$39,B15,'Micallef Trigona A.'!$Q$23:$Q$39)</f>
        <v>0</v>
      </c>
      <c r="M15" s="98">
        <f>SUMIF('Mizzi A.'!$D$23:$D$39,B15,'Mizzi A.'!$Q$23:$Q$39)</f>
        <v>0</v>
      </c>
      <c r="N15" s="98">
        <f>SUMIF('Clarke D.'!$D$23:$D$39,B15,'Clarke D.'!$Q$23:$Q$39)</f>
        <v>1320</v>
      </c>
      <c r="O15" s="98">
        <f>SUMIF('Padovani Grima J.'!$D$23:$D$39,B15,'Padovani Grima J.'!$Q$23:$Q$39)</f>
        <v>0</v>
      </c>
      <c r="P15" s="98">
        <f>SUMIF('Grima E.'!$D$23:$D$39,B15,'Grima E.'!$Q$23:$Q$39)</f>
        <v>0</v>
      </c>
      <c r="Q15" s="98">
        <f>SUMIF('Scerri Herrera C.'!$D$23:$D$39,B15,'Scerri Herrera C.'!$Q$23:$Q$39)</f>
        <v>0</v>
      </c>
      <c r="R15" s="98">
        <f>SUMIF('Vella Antonio Giovanni'!$D$23:$D$39,B15,'Vella Antonio Giovanni'!$Q$23:$Q$39)</f>
        <v>0</v>
      </c>
      <c r="S15" s="126">
        <f t="shared" si="1"/>
        <v>1320</v>
      </c>
      <c r="T15" s="106">
        <f t="shared" si="0"/>
        <v>0.11941378686448345</v>
      </c>
      <c r="U15" s="107">
        <f>SUM(S13:S15)</f>
        <v>1533</v>
      </c>
      <c r="V15" s="108">
        <f>U15/$S$27</f>
        <v>0.13868282974488874</v>
      </c>
    </row>
    <row r="16" spans="2:22" ht="15.75" customHeight="1">
      <c r="B16" s="91" t="s">
        <v>9</v>
      </c>
      <c r="C16" s="92">
        <f>SUMIF('Apap Bologna J.'!$D$23:$D$39,B16,'Apap Bologna J.'!$Q$23:$Q$39)</f>
        <v>7</v>
      </c>
      <c r="D16" s="92">
        <f>SUMIF('Cassar J.'!$D$23:$D$39,B16,'Cassar J.'!$Q$23:$Q$39)</f>
        <v>0</v>
      </c>
      <c r="E16" s="92">
        <f>SUMIF('Quintano L.'!$D$23:$D$39,B16,'Quintano L.'!$Q$23:$Q$39)</f>
        <v>0</v>
      </c>
      <c r="F16" s="92">
        <f>SUMIF('Demicoli S.'!$D$23:$D$39,B16,'Demicoli S.'!$Q$23:$Q$39)</f>
        <v>0</v>
      </c>
      <c r="G16" s="92">
        <f>SUMIF('Grixti G.'!$D$23:$D$39,B16,'Grixti G.'!$Q$23:$Q$39)</f>
        <v>0</v>
      </c>
      <c r="H16" s="92">
        <f>SUMIF('Hayman M.'!$D$23:$D$39,B16,'Hayman M.'!$Q$23:$Q$39)</f>
        <v>0</v>
      </c>
      <c r="I16" s="92">
        <f>SUMIF('Demicoli A.'!$D$23:$D$39,B16,'Demicoli A.'!$Q$23:$Q$39)</f>
        <v>0</v>
      </c>
      <c r="J16" s="92">
        <f>SUMIF('Mallia M.'!$D$23:$D$39,B16,'Mallia M.'!$Q$23:$Q$39)</f>
        <v>0</v>
      </c>
      <c r="K16" s="92">
        <f>SUMIF('Meli S.'!$D$23:$D$39,B16,'Meli S.'!$Q$23:$Q$39)</f>
        <v>0</v>
      </c>
      <c r="L16" s="92">
        <f>SUMIF('Micallef Trigona A.'!$D$23:$D$39,B16,'Micallef Trigona A.'!$Q$23:$Q$39)</f>
        <v>18</v>
      </c>
      <c r="M16" s="92">
        <f>SUMIF('Mizzi A.'!$D$23:$D$39,B16,'Mizzi A.'!$Q$23:$Q$39)</f>
        <v>0</v>
      </c>
      <c r="N16" s="92">
        <f>SUMIF('Clarke D.'!$D$23:$D$39,B16,'Clarke D.'!$Q$23:$Q$39)</f>
        <v>0</v>
      </c>
      <c r="O16" s="92">
        <f>SUMIF('Padovani Grima J.'!$D$23:$D$39,B16,'Padovani Grima J.'!$Q$23:$Q$39)</f>
        <v>249</v>
      </c>
      <c r="P16" s="92">
        <f>SUMIF('Grima E.'!$D$23:$D$39,B16,'Grima E.'!$Q$23:$Q$39)</f>
        <v>0</v>
      </c>
      <c r="Q16" s="92">
        <f>SUMIF('Scerri Herrera C.'!$D$23:$D$39,B16,'Scerri Herrera C.'!$Q$23:$Q$39)</f>
        <v>0</v>
      </c>
      <c r="R16" s="92">
        <f>SUMIF('Vella Antonio Giovanni'!$D$23:$D$39,B16,'Vella Antonio Giovanni'!$Q$23:$Q$39)</f>
        <v>0</v>
      </c>
      <c r="S16" s="124">
        <f t="shared" si="1"/>
        <v>274</v>
      </c>
      <c r="T16" s="94">
        <f t="shared" si="0"/>
        <v>0.0247874072733852</v>
      </c>
      <c r="U16" s="95"/>
      <c r="V16" s="96"/>
    </row>
    <row r="17" spans="2:22" ht="15.75" customHeight="1">
      <c r="B17" s="97" t="s">
        <v>51</v>
      </c>
      <c r="C17" s="130">
        <f>SUMIF('Apap Bologna J.'!$D$23:$D$39,B17,'Apap Bologna J.'!$Q$23:$Q$39)</f>
        <v>51</v>
      </c>
      <c r="D17" s="98">
        <f>SUMIF('Cassar J.'!$D$23:$D$39,B17,'Cassar J.'!$Q$23:$Q$39)</f>
        <v>0</v>
      </c>
      <c r="E17" s="98">
        <f>SUMIF('Quintano L.'!$D$23:$D$39,B17,'Quintano L.'!$Q$23:$Q$39)</f>
        <v>0</v>
      </c>
      <c r="F17" s="98">
        <f>SUMIF('Demicoli S.'!$D$23:$D$39,B17,'Demicoli S.'!$Q$23:$Q$39)</f>
        <v>18</v>
      </c>
      <c r="G17" s="98">
        <f>SUMIF('Grixti G.'!$D$23:$D$39,B17,'Grixti G.'!$Q$23:$Q$39)</f>
        <v>0</v>
      </c>
      <c r="H17" s="98">
        <f>SUMIF('Hayman M.'!$D$23:$D$39,B17,'Hayman M.'!$Q$23:$Q$39)</f>
        <v>0</v>
      </c>
      <c r="I17" s="98">
        <f>SUMIF('Demicoli A.'!$D$23:$D$39,B17,'Demicoli A.'!$Q$23:$Q$39)</f>
        <v>70</v>
      </c>
      <c r="J17" s="98">
        <f>SUMIF('Mallia M.'!$D$23:$D$39,B17,'Mallia M.'!$Q$23:$Q$39)</f>
        <v>0</v>
      </c>
      <c r="K17" s="98">
        <f>SUMIF('Meli S.'!$D$23:$D$39,B17,'Meli S.'!$Q$23:$Q$39)</f>
        <v>0</v>
      </c>
      <c r="L17" s="98">
        <f>SUMIF('Micallef Trigona A.'!$D$23:$D$39,B17,'Micallef Trigona A.'!$Q$23:$Q$39)</f>
        <v>0</v>
      </c>
      <c r="M17" s="98">
        <f>SUMIF('Mizzi A.'!$D$23:$D$39,B17,'Mizzi A.'!$Q$23:$Q$39)</f>
        <v>0</v>
      </c>
      <c r="N17" s="98">
        <f>SUMIF('Clarke D.'!$D$23:$D$39,B17,'Clarke D.'!$Q$23:$Q$39)</f>
        <v>0</v>
      </c>
      <c r="O17" s="98">
        <f>SUMIF('Padovani Grima J.'!$D$23:$D$39,B17,'Padovani Grima J.'!$Q$23:$Q$39)</f>
        <v>40</v>
      </c>
      <c r="P17" s="98">
        <f>SUMIF('Grima E.'!$D$23:$D$39,B17,'Grima E.'!$Q$23:$Q$39)</f>
        <v>1</v>
      </c>
      <c r="Q17" s="98">
        <f>SUMIF('Scerri Herrera C.'!$D$23:$D$39,B17,'Scerri Herrera C.'!$Q$23:$Q$39)</f>
        <v>0</v>
      </c>
      <c r="R17" s="129">
        <f>SUMIF('Vella Antonio Giovanni'!$D$23:$D$39,B17,'Vella Antonio Giovanni'!$Q$23:$Q$39)</f>
        <v>0</v>
      </c>
      <c r="S17" s="125">
        <f t="shared" si="1"/>
        <v>180</v>
      </c>
      <c r="T17" s="100">
        <f t="shared" si="0"/>
        <v>0.016283698208793197</v>
      </c>
      <c r="U17" s="101"/>
      <c r="V17" s="102"/>
    </row>
    <row r="18" spans="2:22" ht="15.75" customHeight="1">
      <c r="B18" s="97" t="s">
        <v>52</v>
      </c>
      <c r="C18" s="130">
        <f>SUMIF('Apap Bologna J.'!$D$23:$D$39,B18,'Apap Bologna J.'!$Q$23:$Q$39)</f>
        <v>0</v>
      </c>
      <c r="D18" s="98">
        <f>SUMIF('Cassar J.'!$D$23:$D$39,B18,'Cassar J.'!$Q$23:$Q$39)</f>
        <v>0</v>
      </c>
      <c r="E18" s="98">
        <f>SUMIF('Quintano L.'!$D$23:$D$39,B18,'Quintano L.'!$Q$23:$Q$39)</f>
        <v>0</v>
      </c>
      <c r="F18" s="98">
        <f>SUMIF('Demicoli S.'!$D$23:$D$39,B18,'Demicoli S.'!$Q$23:$Q$39)</f>
        <v>0</v>
      </c>
      <c r="G18" s="98">
        <f>SUMIF('Grixti G.'!$D$23:$D$39,B18,'Grixti G.'!$Q$23:$Q$39)</f>
        <v>10</v>
      </c>
      <c r="H18" s="98">
        <f>SUMIF('Hayman M.'!$D$23:$D$39,B18,'Hayman M.'!$Q$23:$Q$39)</f>
        <v>77</v>
      </c>
      <c r="I18" s="98">
        <f>SUMIF('Demicoli A.'!$D$23:$D$39,B18,'Demicoli A.'!$Q$23:$Q$39)</f>
        <v>29</v>
      </c>
      <c r="J18" s="98">
        <f>SUMIF('Mallia M.'!$D$23:$D$39,B18,'Mallia M.'!$Q$23:$Q$39)</f>
        <v>0</v>
      </c>
      <c r="K18" s="98">
        <f>SUMIF('Meli S.'!$D$23:$D$39,B18,'Meli S.'!$Q$23:$Q$39)</f>
        <v>0</v>
      </c>
      <c r="L18" s="98">
        <f>SUMIF('Micallef Trigona A.'!$D$23:$D$39,B18,'Micallef Trigona A.'!$Q$23:$Q$39)</f>
        <v>0</v>
      </c>
      <c r="M18" s="98">
        <f>SUMIF('Mizzi A.'!$D$23:$D$39,B18,'Mizzi A.'!$Q$23:$Q$39)</f>
        <v>0</v>
      </c>
      <c r="N18" s="98">
        <f>SUMIF('Clarke D.'!$D$23:$D$39,B18,'Clarke D.'!$Q$23:$Q$39)</f>
        <v>0</v>
      </c>
      <c r="O18" s="98">
        <f>SUMIF('Padovani Grima J.'!$D$23:$D$39,B18,'Padovani Grima J.'!$Q$23:$Q$39)</f>
        <v>0</v>
      </c>
      <c r="P18" s="98">
        <f>SUMIF('Grima E.'!$D$23:$D$39,B18,'Grima E.'!$Q$23:$Q$39)</f>
        <v>0</v>
      </c>
      <c r="Q18" s="98">
        <f>SUMIF('Scerri Herrera C.'!$D$23:$D$39,B18,'Scerri Herrera C.'!$Q$23:$Q$39)</f>
        <v>0</v>
      </c>
      <c r="R18" s="129">
        <f>SUMIF('Vella Antonio Giovanni'!$D$23:$D$39,B18,'Vella Antonio Giovanni'!$Q$23:$Q$39)</f>
        <v>2</v>
      </c>
      <c r="S18" s="125">
        <f t="shared" si="1"/>
        <v>118</v>
      </c>
      <c r="T18" s="100">
        <f t="shared" si="0"/>
        <v>0.01067486882576443</v>
      </c>
      <c r="U18" s="101"/>
      <c r="V18" s="102"/>
    </row>
    <row r="19" spans="2:22" ht="15.75" customHeight="1">
      <c r="B19" s="97" t="s">
        <v>53</v>
      </c>
      <c r="C19" s="130">
        <f>SUMIF('Apap Bologna J.'!$D$23:$D$39,B19,'Apap Bologna J.'!$Q$23:$Q$39)</f>
        <v>0</v>
      </c>
      <c r="D19" s="98">
        <f>SUMIF('Cassar J.'!$D$23:$D$39,B19,'Cassar J.'!$Q$23:$Q$39)</f>
        <v>0</v>
      </c>
      <c r="E19" s="98">
        <f>SUMIF('Quintano L.'!$D$23:$D$39,B19,'Quintano L.'!$Q$23:$Q$39)</f>
        <v>2</v>
      </c>
      <c r="F19" s="98">
        <f>SUMIF('Demicoli S.'!$D$23:$D$39,B19,'Demicoli S.'!$Q$23:$Q$39)</f>
        <v>0</v>
      </c>
      <c r="G19" s="98">
        <f>SUMIF('Grixti G.'!$D$23:$D$39,B19,'Grixti G.'!$Q$23:$Q$39)</f>
        <v>1</v>
      </c>
      <c r="H19" s="98">
        <f>SUMIF('Hayman M.'!$D$23:$D$39,B19,'Hayman M.'!$Q$23:$Q$39)</f>
        <v>0</v>
      </c>
      <c r="I19" s="98">
        <f>SUMIF('Demicoli A.'!$D$23:$D$39,B19,'Demicoli A.'!$Q$23:$Q$39)</f>
        <v>0</v>
      </c>
      <c r="J19" s="98">
        <f>SUMIF('Mallia M.'!$D$23:$D$39,B19,'Mallia M.'!$Q$23:$Q$39)</f>
        <v>0</v>
      </c>
      <c r="K19" s="98">
        <f>SUMIF('Meli S.'!$D$23:$D$39,B19,'Meli S.'!$Q$23:$Q$39)</f>
        <v>0</v>
      </c>
      <c r="L19" s="98">
        <f>SUMIF('Micallef Trigona A.'!$D$23:$D$39,B19,'Micallef Trigona A.'!$Q$23:$Q$39)</f>
        <v>4</v>
      </c>
      <c r="M19" s="98">
        <f>SUMIF('Mizzi A.'!$D$23:$D$39,B19,'Mizzi A.'!$Q$23:$Q$39)</f>
        <v>0</v>
      </c>
      <c r="N19" s="98">
        <f>SUMIF('Clarke D.'!$D$23:$D$39,B19,'Clarke D.'!$Q$23:$Q$39)</f>
        <v>0</v>
      </c>
      <c r="O19" s="98">
        <f>SUMIF('Padovani Grima J.'!$D$23:$D$39,B19,'Padovani Grima J.'!$Q$23:$Q$39)</f>
        <v>0</v>
      </c>
      <c r="P19" s="98">
        <f>SUMIF('Grima E.'!$D$23:$D$39,B19,'Grima E.'!$Q$23:$Q$39)</f>
        <v>0</v>
      </c>
      <c r="Q19" s="98">
        <f>SUMIF('Scerri Herrera C.'!$D$23:$D$39,B19,'Scerri Herrera C.'!$Q$23:$Q$39)</f>
        <v>0</v>
      </c>
      <c r="R19" s="129">
        <f>SUMIF('Vella Antonio Giovanni'!$D$23:$D$39,B19,'Vella Antonio Giovanni'!$Q$23:$Q$39)</f>
        <v>38</v>
      </c>
      <c r="S19" s="125">
        <f t="shared" si="1"/>
        <v>45</v>
      </c>
      <c r="T19" s="100">
        <f t="shared" si="0"/>
        <v>0.004070924552198299</v>
      </c>
      <c r="U19" s="101"/>
      <c r="V19" s="102"/>
    </row>
    <row r="20" spans="2:22" ht="15.75" customHeight="1">
      <c r="B20" s="103" t="s">
        <v>54</v>
      </c>
      <c r="C20" s="98">
        <f>SUMIF('Apap Bologna J.'!$D$23:$D$39,B20,'Apap Bologna J.'!$Q$23:$Q$39)</f>
        <v>0</v>
      </c>
      <c r="D20" s="98">
        <f>SUMIF('Cassar J.'!$D$23:$D$39,B20,'Cassar J.'!$Q$23:$Q$39)</f>
        <v>0</v>
      </c>
      <c r="E20" s="98">
        <f>SUMIF('Quintano L.'!$D$23:$D$39,B20,'Quintano L.'!$Q$23:$Q$39)</f>
        <v>171</v>
      </c>
      <c r="F20" s="98">
        <f>SUMIF('Demicoli S.'!$D$23:$D$39,B20,'Demicoli S.'!$Q$23:$Q$39)</f>
        <v>0</v>
      </c>
      <c r="G20" s="98">
        <f>SUMIF('Grixti G.'!$D$23:$D$39,B20,'Grixti G.'!$Q$23:$Q$39)</f>
        <v>0</v>
      </c>
      <c r="H20" s="98">
        <f>SUMIF('Hayman M.'!$D$23:$D$39,B20,'Hayman M.'!$Q$23:$Q$39)</f>
        <v>0</v>
      </c>
      <c r="I20" s="98">
        <f>SUMIF('Demicoli A.'!$D$23:$D$39,B20,'Demicoli A.'!$Q$23:$Q$39)</f>
        <v>0</v>
      </c>
      <c r="J20" s="98">
        <f>SUMIF('Mallia M.'!$D$23:$D$39,B20,'Mallia M.'!$Q$23:$Q$39)</f>
        <v>0</v>
      </c>
      <c r="K20" s="98">
        <f>SUMIF('Meli S.'!$D$23:$D$39,B20,'Meli S.'!$Q$23:$Q$39)</f>
        <v>0</v>
      </c>
      <c r="L20" s="98">
        <f>SUMIF('Micallef Trigona A.'!$D$23:$D$39,B20,'Micallef Trigona A.'!$Q$23:$Q$39)</f>
        <v>0</v>
      </c>
      <c r="M20" s="98">
        <f>SUMIF('Mizzi A.'!$D$23:$D$39,B20,'Mizzi A.'!$Q$23:$Q$39)</f>
        <v>0</v>
      </c>
      <c r="N20" s="98">
        <f>SUMIF('Clarke D.'!$D$23:$D$39,B20,'Clarke D.'!$Q$23:$Q$39)</f>
        <v>0</v>
      </c>
      <c r="O20" s="98">
        <f>SUMIF('Padovani Grima J.'!$D$23:$D$39,B20,'Padovani Grima J.'!$Q$23:$Q$39)</f>
        <v>0</v>
      </c>
      <c r="P20" s="98">
        <f>SUMIF('Grima E.'!$D$23:$D$39,B20,'Grima E.'!$Q$23:$Q$39)</f>
        <v>0</v>
      </c>
      <c r="Q20" s="98">
        <f>SUMIF('Scerri Herrera C.'!$D$23:$D$39,B20,'Scerri Herrera C.'!$Q$23:$Q$39)</f>
        <v>0</v>
      </c>
      <c r="R20" s="132">
        <f>SUMIF('Vella Antonio Giovanni'!$D$23:$D$39,B20,'Vella Antonio Giovanni'!$Q$23:$Q$39)</f>
        <v>0</v>
      </c>
      <c r="S20" s="126">
        <f t="shared" si="1"/>
        <v>171</v>
      </c>
      <c r="T20" s="106">
        <f t="shared" si="0"/>
        <v>0.015469513298353537</v>
      </c>
      <c r="U20" s="107">
        <f>SUM(S16:S20)</f>
        <v>788</v>
      </c>
      <c r="V20" s="108">
        <f>U20/$S$27</f>
        <v>0.07128641215849467</v>
      </c>
    </row>
    <row r="21" spans="2:22" ht="15.75" customHeight="1">
      <c r="B21" s="91" t="s">
        <v>55</v>
      </c>
      <c r="C21" s="92">
        <f>SUMIF('Apap Bologna J.'!$D$23:$D$39,B21,'Apap Bologna J.'!$Q$23:$Q$39)</f>
        <v>6</v>
      </c>
      <c r="D21" s="92">
        <f>SUMIF('Cassar J.'!$D$23:$D$39,B21,'Cassar J.'!$Q$23:$Q$39)</f>
        <v>0</v>
      </c>
      <c r="E21" s="92">
        <f>SUMIF('Quintano L.'!$D$23:$D$39,B21,'Quintano L.'!$Q$23:$Q$39)</f>
        <v>0</v>
      </c>
      <c r="F21" s="92">
        <f>SUMIF('Demicoli S.'!$D$23:$D$39,B21,'Demicoli S.'!$Q$23:$Q$39)</f>
        <v>338</v>
      </c>
      <c r="G21" s="92">
        <f>SUMIF('Grixti G.'!$D$23:$D$39,B21,'Grixti G.'!$Q$23:$Q$39)</f>
        <v>188</v>
      </c>
      <c r="H21" s="92">
        <f>SUMIF('Hayman M.'!$D$23:$D$39,B21,'Hayman M.'!$Q$23:$Q$39)</f>
        <v>27</v>
      </c>
      <c r="I21" s="92">
        <f>SUMIF('Demicoli A.'!$D$23:$D$39,B21,'Demicoli A.'!$Q$23:$Q$39)</f>
        <v>0</v>
      </c>
      <c r="J21" s="92">
        <f>SUMIF('Mallia M.'!$D$23:$D$39,B21,'Mallia M.'!$Q$23:$Q$39)</f>
        <v>47</v>
      </c>
      <c r="K21" s="92">
        <f>SUMIF('Meli S.'!$D$23:$D$39,B21,'Meli S.'!$Q$23:$Q$39)</f>
        <v>0</v>
      </c>
      <c r="L21" s="92">
        <f>SUMIF('Micallef Trigona A.'!$D$23:$D$39,B21,'Micallef Trigona A.'!$Q$23:$Q$39)</f>
        <v>0</v>
      </c>
      <c r="M21" s="92">
        <f>SUMIF('Mizzi A.'!$D$23:$D$39,B21,'Mizzi A.'!$Q$23:$Q$39)</f>
        <v>0</v>
      </c>
      <c r="N21" s="92">
        <f>SUMIF('Clarke D.'!$D$23:$D$39,B21,'Clarke D.'!$Q$23:$Q$39)</f>
        <v>0</v>
      </c>
      <c r="O21" s="92">
        <f>SUMIF('Padovani Grima J.'!$D$23:$D$39,B21,'Padovani Grima J.'!$Q$23:$Q$39)</f>
        <v>0</v>
      </c>
      <c r="P21" s="92">
        <f>SUMIF('Grima E.'!$D$23:$D$39,B21,'Grima E.'!$Q$23:$Q$39)</f>
        <v>0</v>
      </c>
      <c r="Q21" s="92">
        <f>SUMIF('Scerri Herrera C.'!$D$23:$D$39,B21,'Scerri Herrera C.'!$Q$23:$Q$39)</f>
        <v>1</v>
      </c>
      <c r="R21" s="98">
        <f>SUMIF('Vella Antonio Giovanni'!$D$23:$D$39,B21,'Vella Antonio Giovanni'!$Q$23:$Q$39)</f>
        <v>19</v>
      </c>
      <c r="S21" s="124">
        <f t="shared" si="1"/>
        <v>626</v>
      </c>
      <c r="T21" s="94">
        <f t="shared" si="0"/>
        <v>0.056631083770580785</v>
      </c>
      <c r="U21" s="95"/>
      <c r="V21" s="96"/>
    </row>
    <row r="22" spans="2:22" ht="15.75" customHeight="1">
      <c r="B22" s="103" t="s">
        <v>56</v>
      </c>
      <c r="C22" s="92">
        <f>SUMIF('Apap Bologna J.'!$D$23:$D$39,B22,'Apap Bologna J.'!$Q$23:$Q$39)</f>
        <v>8</v>
      </c>
      <c r="D22" s="92">
        <f>SUMIF('Cassar J.'!$D$23:$D$39,B22,'Cassar J.'!$Q$23:$Q$39)</f>
        <v>0</v>
      </c>
      <c r="E22" s="92">
        <f>SUMIF('Quintano L.'!$D$23:$D$39,B22,'Quintano L.'!$Q$23:$Q$39)</f>
        <v>0</v>
      </c>
      <c r="F22" s="92">
        <f>SUMIF('Demicoli S.'!$D$23:$D$39,B22,'Demicoli S.'!$Q$23:$Q$39)</f>
        <v>0</v>
      </c>
      <c r="G22" s="92">
        <f>SUMIF('Grixti G.'!$D$23:$D$39,B22,'Grixti G.'!$Q$23:$Q$39)</f>
        <v>65</v>
      </c>
      <c r="H22" s="92">
        <f>SUMIF('Hayman M.'!$D$23:$D$39,B22,'Hayman M.'!$Q$23:$Q$39)</f>
        <v>40</v>
      </c>
      <c r="I22" s="92">
        <f>SUMIF('Demicoli A.'!$D$23:$D$39,B22,'Demicoli A.'!$Q$23:$Q$39)</f>
        <v>0</v>
      </c>
      <c r="J22" s="92">
        <f>SUMIF('Mallia M.'!$D$23:$D$39,B22,'Mallia M.'!$Q$23:$Q$39)</f>
        <v>0</v>
      </c>
      <c r="K22" s="92">
        <f>SUMIF('Meli S.'!$D$23:$D$39,B22,'Meli S.'!$Q$23:$Q$39)</f>
        <v>24</v>
      </c>
      <c r="L22" s="92">
        <f>SUMIF('Micallef Trigona A.'!$D$23:$D$39,B22,'Micallef Trigona A.'!$Q$23:$Q$39)</f>
        <v>0</v>
      </c>
      <c r="M22" s="92">
        <f>SUMIF('Mizzi A.'!$D$23:$D$39,B22,'Mizzi A.'!$Q$23:$Q$39)</f>
        <v>0</v>
      </c>
      <c r="N22" s="92">
        <f>SUMIF('Clarke D.'!$D$23:$D$39,B22,'Clarke D.'!$Q$23:$Q$39)</f>
        <v>37</v>
      </c>
      <c r="O22" s="92">
        <f>SUMIF('Padovani Grima J.'!$D$23:$D$39,B22,'Padovani Grima J.'!$Q$23:$Q$39)</f>
        <v>0</v>
      </c>
      <c r="P22" s="92">
        <f>SUMIF('Grima E.'!$D$23:$D$39,B22,'Grima E.'!$Q$23:$Q$39)</f>
        <v>0</v>
      </c>
      <c r="Q22" s="92">
        <f>SUMIF('Scerri Herrera C.'!$D$23:$D$39,B22,'Scerri Herrera C.'!$Q$23:$Q$39)</f>
        <v>136</v>
      </c>
      <c r="R22" s="92">
        <f>SUMIF('Vella Antonio Giovanni'!$D$23:$D$39,B22,'Vella Antonio Giovanni'!$Q$23:$Q$39)</f>
        <v>0</v>
      </c>
      <c r="S22" s="126">
        <f t="shared" si="1"/>
        <v>310</v>
      </c>
      <c r="T22" s="106">
        <f t="shared" si="0"/>
        <v>0.028044146915143838</v>
      </c>
      <c r="U22" s="107">
        <f>SUM(S21:S22)</f>
        <v>936</v>
      </c>
      <c r="V22" s="108">
        <f>U22/$S$27</f>
        <v>0.08467523068572462</v>
      </c>
    </row>
    <row r="23" spans="2:22" ht="15.75" customHeight="1">
      <c r="B23" s="91" t="s">
        <v>22</v>
      </c>
      <c r="C23" s="92">
        <f>SUMIF('Apap Bologna J.'!$D$23:$D$39,B23,'Apap Bologna J.'!$Q$23:$Q$39)</f>
        <v>637</v>
      </c>
      <c r="D23" s="92">
        <f>SUMIF('Cassar J.'!$D$23:$D$39,B23,'Cassar J.'!$Q$23:$Q$39)</f>
        <v>0</v>
      </c>
      <c r="E23" s="92">
        <f>SUMIF('Quintano L.'!$D$23:$D$39,B23,'Quintano L.'!$Q$23:$Q$39)</f>
        <v>0</v>
      </c>
      <c r="F23" s="92">
        <f>SUMIF('Demicoli S.'!$D$23:$D$39,B23,'Demicoli S.'!$Q$23:$Q$39)</f>
        <v>410</v>
      </c>
      <c r="G23" s="92">
        <f>SUMIF('Grixti G.'!$D$23:$D$39,B23,'Grixti G.'!$Q$23:$Q$39)</f>
        <v>1</v>
      </c>
      <c r="H23" s="92">
        <f>SUMIF('Hayman M.'!$D$23:$D$39,B23,'Hayman M.'!$Q$23:$Q$39)</f>
        <v>259</v>
      </c>
      <c r="I23" s="92">
        <f>SUMIF('Demicoli A.'!$D$23:$D$39,B23,'Demicoli A.'!$Q$23:$Q$39)</f>
        <v>241</v>
      </c>
      <c r="J23" s="92">
        <f>SUMIF('Mallia M.'!$D$23:$D$39,B23,'Mallia M.'!$Q$23:$Q$39)</f>
        <v>0</v>
      </c>
      <c r="K23" s="92">
        <f>SUMIF('Meli S.'!$D$23:$D$39,B23,'Meli S.'!$Q$23:$Q$39)</f>
        <v>46</v>
      </c>
      <c r="L23" s="92">
        <f>SUMIF('Micallef Trigona A.'!$D$23:$D$39,B23,'Micallef Trigona A.'!$Q$23:$Q$39)</f>
        <v>207</v>
      </c>
      <c r="M23" s="92">
        <f>SUMIF('Mizzi A.'!$D$23:$D$39,B23,'Mizzi A.'!$Q$23:$Q$39)</f>
        <v>302</v>
      </c>
      <c r="N23" s="92">
        <f>SUMIF('Clarke D.'!$D$23:$D$39,B23,'Clarke D.'!$Q$23:$Q$39)</f>
        <v>0</v>
      </c>
      <c r="O23" s="92">
        <f>SUMIF('Padovani Grima J.'!$D$23:$D$39,B23,'Padovani Grima J.'!$Q$23:$Q$39)</f>
        <v>89</v>
      </c>
      <c r="P23" s="92">
        <f>SUMIF('Grima E.'!$D$23:$D$39,B23,'Grima E.'!$Q$23:$Q$39)</f>
        <v>0</v>
      </c>
      <c r="Q23" s="92">
        <f>SUMIF('Scerri Herrera C.'!$D$23:$D$39,B23,'Scerri Herrera C.'!$Q$23:$Q$39)</f>
        <v>163</v>
      </c>
      <c r="R23" s="92">
        <f>SUMIF('Vella Antonio Giovanni'!$D$23:$D$39,B23,'Vella Antonio Giovanni'!$Q$23:$Q$39)</f>
        <v>0</v>
      </c>
      <c r="S23" s="124">
        <f t="shared" si="1"/>
        <v>2355</v>
      </c>
      <c r="T23" s="109">
        <f t="shared" si="0"/>
        <v>0.21304505156504433</v>
      </c>
      <c r="U23" s="110">
        <f>SUM(S23)</f>
        <v>2355</v>
      </c>
      <c r="V23" s="111">
        <f>U23/$S$27</f>
        <v>0.21304505156504433</v>
      </c>
    </row>
    <row r="24" spans="2:22" ht="15.75" customHeight="1">
      <c r="B24" s="91" t="s">
        <v>130</v>
      </c>
      <c r="C24" s="92">
        <f>SUMIF('Apap Bologna J.'!$D$23:$D$39,B24,'Apap Bologna J.'!$Q$23:$Q$39)</f>
        <v>0</v>
      </c>
      <c r="D24" s="92">
        <f>SUMIF('Cassar J.'!$D$23:$D$39,B24,'Cassar J.'!$Q$23:$Q$39)</f>
        <v>0</v>
      </c>
      <c r="E24" s="92">
        <f>SUMIF('Quintano L.'!$D$23:$D$39,B24,'Quintano L.'!$Q$23:$Q$39)</f>
        <v>2</v>
      </c>
      <c r="F24" s="92">
        <f>SUMIF('Demicoli S.'!$D$23:$D$39,B24,'Demicoli S.'!$Q$23:$Q$39)</f>
        <v>0</v>
      </c>
      <c r="G24" s="92">
        <f>SUMIF('Grixti G.'!$D$23:$D$39,B24,'Grixti G.'!$Q$23:$Q$39)</f>
        <v>0</v>
      </c>
      <c r="H24" s="92">
        <f>SUMIF('Hayman M.'!$D$23:$D$39,B24,'Hayman M.'!$Q$23:$Q$39)</f>
        <v>0</v>
      </c>
      <c r="I24" s="92">
        <f>SUMIF('Demicoli A.'!$D$23:$D$39,B24,'Demicoli A.'!$Q$23:$Q$39)</f>
        <v>0</v>
      </c>
      <c r="J24" s="92">
        <f>SUMIF('Mallia M.'!$D$23:$D$39,B24,'Mallia M.'!$Q$23:$Q$39)</f>
        <v>0</v>
      </c>
      <c r="K24" s="92">
        <f>SUMIF('Meli S.'!$D$23:$D$39,B24,'Meli S.'!$Q$23:$Q$39)</f>
        <v>0</v>
      </c>
      <c r="L24" s="92">
        <f>SUMIF('Micallef Trigona A.'!$D$23:$D$39,B24,'Micallef Trigona A.'!$Q$23:$Q$39)</f>
        <v>0</v>
      </c>
      <c r="M24" s="92">
        <f>SUMIF('Mizzi A.'!$D$23:$D$39,B24,'Mizzi A.'!$Q$23:$Q$39)</f>
        <v>0</v>
      </c>
      <c r="N24" s="92">
        <f>SUMIF('Clarke D.'!$D$23:$D$39,B24,'Clarke D.'!$Q$23:$Q$39)</f>
        <v>1</v>
      </c>
      <c r="O24" s="92">
        <f>SUMIF('Padovani Grima J.'!$D$23:$D$39,B24,'Padovani Grima J.'!$Q$23:$Q$39)</f>
        <v>0</v>
      </c>
      <c r="P24" s="92">
        <f>SUMIF('Grima E.'!$D$23:$D$39,B24,'Grima E.'!$Q$23:$Q$39)</f>
        <v>0</v>
      </c>
      <c r="Q24" s="92">
        <f>SUMIF('Scerri Herrera C.'!$D$23:$D$39,B24,'Scerri Herrera C.'!$Q$23:$Q$39)</f>
        <v>0</v>
      </c>
      <c r="R24" s="92">
        <f>SUMIF('Vella Antonio Giovanni'!$D$23:$D$39,B24,'Vella Antonio Giovanni'!$Q$23:$Q$39)</f>
        <v>3</v>
      </c>
      <c r="S24" s="124">
        <f t="shared" si="1"/>
        <v>6</v>
      </c>
      <c r="T24" s="109">
        <f t="shared" si="0"/>
        <v>0.0005427899402931065</v>
      </c>
      <c r="U24" s="110">
        <f>SUM(S24)</f>
        <v>6</v>
      </c>
      <c r="V24" s="111">
        <f>U24/$S$27</f>
        <v>0.0005427899402931065</v>
      </c>
    </row>
    <row r="25" spans="2:22" ht="15.75" customHeight="1">
      <c r="B25" s="91" t="s">
        <v>131</v>
      </c>
      <c r="C25" s="92">
        <f>SUMIF('Apap Bologna J.'!$D$23:$D$39,B25,'Apap Bologna J.'!$Q$23:$Q$39)</f>
        <v>0</v>
      </c>
      <c r="D25" s="92">
        <f>SUMIF('Cassar J.'!$D$23:$D$39,B25,'Cassar J.'!$Q$23:$Q$39)</f>
        <v>0</v>
      </c>
      <c r="E25" s="92">
        <f>SUMIF('Quintano L.'!$D$23:$D$39,B25,'Quintano L.'!$Q$23:$Q$39)</f>
        <v>0</v>
      </c>
      <c r="F25" s="92">
        <f>SUMIF('Demicoli S.'!$D$23:$D$39,B25,'Demicoli S.'!$Q$23:$Q$39)</f>
        <v>0</v>
      </c>
      <c r="G25" s="92">
        <f>SUMIF('Grixti G.'!$D$23:$D$39,B25,'Grixti G.'!$Q$23:$Q$39)</f>
        <v>0</v>
      </c>
      <c r="H25" s="92">
        <f>SUMIF('Hayman M.'!$D$23:$D$39,B25,'Hayman M.'!$Q$23:$Q$39)</f>
        <v>0</v>
      </c>
      <c r="I25" s="92">
        <f>SUMIF('Demicoli A.'!$D$23:$D$39,B25,'Demicoli A.'!$Q$23:$Q$39)</f>
        <v>0</v>
      </c>
      <c r="J25" s="92">
        <f>SUMIF('Mallia M.'!$D$23:$D$39,B25,'Mallia M.'!$Q$23:$Q$39)</f>
        <v>0</v>
      </c>
      <c r="K25" s="92">
        <f>SUMIF('Meli S.'!$D$23:$D$39,B25,'Meli S.'!$Q$23:$Q$39)</f>
        <v>0</v>
      </c>
      <c r="L25" s="92">
        <f>SUMIF('Micallef Trigona A.'!$D$23:$D$39,B25,'Micallef Trigona A.'!$Q$23:$Q$39)</f>
        <v>0</v>
      </c>
      <c r="M25" s="92">
        <f>SUMIF('Mizzi A.'!$D$23:$D$39,B25,'Mizzi A.'!$Q$23:$Q$39)</f>
        <v>0</v>
      </c>
      <c r="N25" s="92">
        <f>SUMIF('Clarke D.'!$D$23:$D$39,B25,'Clarke D.'!$Q$23:$Q$39)</f>
        <v>0</v>
      </c>
      <c r="O25" s="92">
        <f>SUMIF('Padovani Grima J.'!$D$23:$D$39,B25,'Padovani Grima J.'!$Q$23:$Q$39)</f>
        <v>0</v>
      </c>
      <c r="P25" s="92">
        <f>SUMIF('Grima E.'!$D$23:$D$39,B25,'Grima E.'!$Q$23:$Q$39)</f>
        <v>0</v>
      </c>
      <c r="Q25" s="92">
        <f>SUMIF('Scerri Herrera C.'!$D$23:$D$39,B25,'Scerri Herrera C.'!$Q$23:$Q$39)</f>
        <v>0</v>
      </c>
      <c r="R25" s="92">
        <f>SUMIF('Vella Antonio Giovanni'!$D$23:$D$39,B25,'Vella Antonio Giovanni'!$Q$23:$Q$39)</f>
        <v>63</v>
      </c>
      <c r="S25" s="124">
        <f t="shared" si="1"/>
        <v>63</v>
      </c>
      <c r="T25" s="109">
        <f t="shared" si="0"/>
        <v>0.005699294373077619</v>
      </c>
      <c r="U25" s="110">
        <f>SUM(S25)</f>
        <v>63</v>
      </c>
      <c r="V25" s="111">
        <f>U25/$S$27</f>
        <v>0.005699294373077619</v>
      </c>
    </row>
    <row r="26" spans="2:22" ht="15.75" customHeight="1" thickBot="1">
      <c r="B26" s="91" t="s">
        <v>132</v>
      </c>
      <c r="C26" s="92">
        <f>SUMIF('Apap Bologna J.'!$D$23:$D$39,B26,'Apap Bologna J.'!$Q$23:$Q$39)</f>
        <v>0</v>
      </c>
      <c r="D26" s="92">
        <f>SUMIF('Cassar J.'!$D$23:$D$39,B26,'Cassar J.'!$Q$23:$Q$39)</f>
        <v>0</v>
      </c>
      <c r="E26" s="92">
        <f>SUMIF('Quintano L.'!$D$23:$D$39,B26,'Quintano L.'!$Q$23:$Q$39)</f>
        <v>0</v>
      </c>
      <c r="F26" s="92">
        <f>SUMIF('Demicoli S.'!$D$23:$D$39,B26,'Demicoli S.'!$Q$23:$Q$39)</f>
        <v>0</v>
      </c>
      <c r="G26" s="92">
        <f>SUMIF('Grixti G.'!$D$23:$D$39,B26,'Grixti G.'!$Q$23:$Q$39)</f>
        <v>0</v>
      </c>
      <c r="H26" s="92">
        <f>SUMIF('Hayman M.'!$D$23:$D$39,B26,'Hayman M.'!$Q$23:$Q$39)</f>
        <v>0</v>
      </c>
      <c r="I26" s="92">
        <f>SUMIF('Demicoli A.'!$D$23:$D$39,B26,'Demicoli A.'!$Q$23:$Q$39)</f>
        <v>0</v>
      </c>
      <c r="J26" s="92">
        <f>SUMIF('Mallia M.'!$D$23:$D$39,B26,'Mallia M.'!$Q$23:$Q$39)</f>
        <v>0</v>
      </c>
      <c r="K26" s="92">
        <f>SUMIF('Meli S.'!$D$23:$D$39,B26,'Meli S.'!$Q$23:$Q$39)</f>
        <v>0</v>
      </c>
      <c r="L26" s="92">
        <f>SUMIF('Micallef Trigona A.'!$D$23:$D$39,B26,'Micallef Trigona A.'!$Q$23:$Q$39)</f>
        <v>0</v>
      </c>
      <c r="M26" s="92">
        <f>SUMIF('Mizzi A.'!$D$23:$D$39,B26,'Mizzi A.'!$Q$23:$Q$39)</f>
        <v>0</v>
      </c>
      <c r="N26" s="92">
        <f>SUMIF('Clarke D.'!$D$23:$D$39,B26,'Clarke D.'!$Q$23:$Q$39)</f>
        <v>0</v>
      </c>
      <c r="O26" s="92">
        <f>SUMIF('Padovani Grima J.'!$D$23:$D$39,B26,'Padovani Grima J.'!$Q$23:$Q$39)</f>
        <v>0</v>
      </c>
      <c r="P26" s="92">
        <f>SUMIF('Grima E.'!$D$23:$D$39,B26,'Grima E.'!$Q$23:$Q$39)</f>
        <v>0</v>
      </c>
      <c r="Q26" s="92">
        <f>SUMIF('Scerri Herrera C.'!$D$23:$D$39,B26,'Scerri Herrera C.'!$Q$23:$Q$39)</f>
        <v>0</v>
      </c>
      <c r="R26" s="92">
        <f>SUMIF('Vella Antonio Giovanni'!$D$23:$D$39,B26,'Vella Antonio Giovanni'!$Q$23:$Q$39)</f>
        <v>12</v>
      </c>
      <c r="S26" s="124">
        <f t="shared" si="1"/>
        <v>12</v>
      </c>
      <c r="T26" s="109">
        <f t="shared" si="0"/>
        <v>0.001085579880586213</v>
      </c>
      <c r="U26" s="110">
        <f>SUM(S26)</f>
        <v>12</v>
      </c>
      <c r="V26" s="111">
        <f>U26/$S$27</f>
        <v>0.001085579880586213</v>
      </c>
    </row>
    <row r="27" spans="2:22" s="2" customFormat="1" ht="13.5" customHeight="1" thickBot="1">
      <c r="B27" s="112" t="s">
        <v>34</v>
      </c>
      <c r="C27" s="113">
        <f aca="true" t="shared" si="2" ref="C27:R27">SUM(C10:C26)</f>
        <v>1149</v>
      </c>
      <c r="D27" s="113">
        <f t="shared" si="2"/>
        <v>0</v>
      </c>
      <c r="E27" s="113">
        <f t="shared" si="2"/>
        <v>1370</v>
      </c>
      <c r="F27" s="113">
        <f t="shared" si="2"/>
        <v>1000</v>
      </c>
      <c r="G27" s="113">
        <f t="shared" si="2"/>
        <v>497</v>
      </c>
      <c r="H27" s="113">
        <f t="shared" si="2"/>
        <v>1185</v>
      </c>
      <c r="I27" s="113">
        <f t="shared" si="2"/>
        <v>707</v>
      </c>
      <c r="J27" s="113">
        <f t="shared" si="2"/>
        <v>377</v>
      </c>
      <c r="K27" s="113">
        <f t="shared" si="2"/>
        <v>154</v>
      </c>
      <c r="L27" s="113">
        <f t="shared" si="2"/>
        <v>876</v>
      </c>
      <c r="M27" s="113">
        <f t="shared" si="2"/>
        <v>531</v>
      </c>
      <c r="N27" s="113">
        <f t="shared" si="2"/>
        <v>1462</v>
      </c>
      <c r="O27" s="113">
        <f t="shared" si="2"/>
        <v>809</v>
      </c>
      <c r="P27" s="113">
        <f t="shared" si="2"/>
        <v>195</v>
      </c>
      <c r="Q27" s="113">
        <f t="shared" si="2"/>
        <v>452</v>
      </c>
      <c r="R27" s="113">
        <f t="shared" si="2"/>
        <v>290</v>
      </c>
      <c r="S27" s="122">
        <f t="shared" si="1"/>
        <v>11054</v>
      </c>
      <c r="T27" s="10"/>
      <c r="U27" s="9"/>
      <c r="V27" s="11"/>
    </row>
    <row r="28" spans="3:22" ht="13.5" customHeight="1">
      <c r="C28" s="115">
        <f>C27/S27</f>
        <v>0.10394427356612991</v>
      </c>
      <c r="D28" s="116">
        <f>D27/S27</f>
        <v>0</v>
      </c>
      <c r="E28" s="116">
        <f>E27/S27</f>
        <v>0.123937036366926</v>
      </c>
      <c r="F28" s="116">
        <f>F27/S27</f>
        <v>0.0904649900488511</v>
      </c>
      <c r="G28" s="116">
        <f>G27/S27</f>
        <v>0.044961100054278995</v>
      </c>
      <c r="H28" s="116">
        <f>H27/S27</f>
        <v>0.10720101320788855</v>
      </c>
      <c r="I28" s="116">
        <f>I27/S27</f>
        <v>0.06395874796453772</v>
      </c>
      <c r="J28" s="116">
        <f>J27/S27</f>
        <v>0.03410530124841686</v>
      </c>
      <c r="K28" s="116">
        <f>K27/S27</f>
        <v>0.013931608467523069</v>
      </c>
      <c r="L28" s="116">
        <f>L27/S27</f>
        <v>0.07924733128279356</v>
      </c>
      <c r="M28" s="116">
        <f>M27/S27</f>
        <v>0.04803690971593993</v>
      </c>
      <c r="N28" s="116">
        <f>N27/S27</f>
        <v>0.1322598154514203</v>
      </c>
      <c r="O28" s="116">
        <f>O27/S27</f>
        <v>0.07318617694952054</v>
      </c>
      <c r="P28" s="116">
        <f>P27/S27</f>
        <v>0.017640673059525963</v>
      </c>
      <c r="Q28" s="117">
        <f>Q27/S27</f>
        <v>0.0408901755020807</v>
      </c>
      <c r="R28" s="117">
        <f>R27/S27</f>
        <v>0.026234847114166817</v>
      </c>
      <c r="S28" s="123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75" top="0.7" bottom="0.59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I32" sqref="I32"/>
    </sheetView>
  </sheetViews>
  <sheetFormatPr defaultColWidth="9.140625" defaultRowHeight="12.75"/>
  <cols>
    <col min="1" max="1" width="0.71875" style="0" customWidth="1"/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0" width="7.7109375" style="0" customWidth="1"/>
    <col min="21" max="21" width="5.140625" style="0" customWidth="1"/>
    <col min="22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34" t="s">
        <v>106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1:22" ht="12.75" customHeight="1">
      <c r="A4" s="136" t="s">
        <v>104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1:22" s="48" customFormat="1" ht="15" customHeight="1">
      <c r="A5" s="137" t="s">
        <v>107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1:22" ht="15" customHeight="1">
      <c r="A6" s="138" t="str">
        <f>CONCATENATE(Kriminal!G6," ",Kriminal!H6)</f>
        <v>Statistika Ghal AWISSU, 2008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38</v>
      </c>
      <c r="D9" s="86" t="s">
        <v>27</v>
      </c>
      <c r="E9" s="86" t="s">
        <v>39</v>
      </c>
      <c r="F9" s="86" t="s">
        <v>148</v>
      </c>
      <c r="G9" s="86" t="s">
        <v>145</v>
      </c>
      <c r="H9" s="86" t="s">
        <v>25</v>
      </c>
      <c r="I9" s="86" t="s">
        <v>24</v>
      </c>
      <c r="J9" s="86" t="s">
        <v>129</v>
      </c>
      <c r="K9" s="86"/>
      <c r="L9" s="86"/>
      <c r="M9" s="86"/>
      <c r="N9" s="86"/>
      <c r="O9" s="86"/>
      <c r="P9" s="86"/>
      <c r="Q9" s="86"/>
      <c r="R9" s="86"/>
      <c r="S9" s="87" t="s">
        <v>34</v>
      </c>
      <c r="T9" s="88" t="s">
        <v>35</v>
      </c>
      <c r="U9" s="89" t="s">
        <v>36</v>
      </c>
      <c r="V9" s="90" t="s">
        <v>37</v>
      </c>
    </row>
    <row r="10" spans="1:22" ht="15.75" customHeight="1">
      <c r="A10" s="48"/>
      <c r="B10" s="91" t="s">
        <v>48</v>
      </c>
      <c r="C10" s="92">
        <f>SUMIF('Coppini P. (Ghawdex)'!$D$23:$D$39,B10,'Coppini P. (Ghawdex)'!$Q$23:$Q$39)</f>
        <v>0</v>
      </c>
      <c r="D10" s="92">
        <f>SUMIF('Grixti G. (Ghawdex)'!$D$23:$D$39,B10,'Grixti G. (Ghawdex)'!$Q$23:$Q$39)</f>
        <v>21</v>
      </c>
      <c r="E10" s="92">
        <f>SUMIF('Micallef Trigona A. (Ghawdex)'!$D$23:$D$39,B10,'Micallef Trigona A. (Ghawdex)'!$Q$23:$Q$39)</f>
        <v>0</v>
      </c>
      <c r="F10" s="92">
        <f>SUMIF('Ellul A. (Ghawdex)'!$D$23:$D$39,B10,'Ellul A. (Ghawdex)'!$Q$23:$Q$39)</f>
        <v>0</v>
      </c>
      <c r="G10" s="92">
        <f>SUMIF('Grima E. (Ghawdex)'!$D$23:$D$39,B10,'Grima E. (Ghawdex)'!$Q$23:$Q$39)</f>
        <v>60</v>
      </c>
      <c r="H10" s="92">
        <f>SUMIF('Apap Bologna J. (Ghawdex)'!$D$23:$D$39,B10,'Apap Bologna J. (Ghawdex)'!$Q$23:$Q$39)</f>
        <v>0</v>
      </c>
      <c r="I10" s="92">
        <f>SUMIF('Mallia M. (Ghawdex)'!$D$23:$D$39,B10,'Mallia M. (Ghawdex)'!$Q$23:$Q$39)</f>
        <v>0</v>
      </c>
      <c r="J10" s="92">
        <f>SUMIF('Scerri Herrera C (Ghawdex)'!$D$23:$D$39,B10,'Scerri Herrera C (Ghawdex)'!$Q$23:$Q$39)</f>
        <v>28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109</v>
      </c>
      <c r="T10" s="94">
        <f aca="true" t="shared" si="1" ref="T10:T26">S10/$S$27</f>
        <v>0.07538035961272475</v>
      </c>
      <c r="U10" s="95"/>
      <c r="V10" s="96"/>
    </row>
    <row r="11" spans="2:22" ht="15.75" customHeight="1">
      <c r="B11" s="97" t="s">
        <v>49</v>
      </c>
      <c r="C11" s="130">
        <f>SUMIF('Coppini P. (Ghawdex)'!$D$23:$D$39,B11,'Coppini P. (Ghawdex)'!$Q$23:$Q$39)</f>
        <v>10</v>
      </c>
      <c r="D11" s="98">
        <f>SUMIF('Grixti G. (Ghawdex)'!$D$23:$D$39,B11,'Grixti G. (Ghawdex)'!$Q$23:$Q$39)</f>
        <v>0</v>
      </c>
      <c r="E11" s="98">
        <f>SUMIF('Micallef Trigona A. (Ghawdex)'!$D$23:$D$39,B11,'Micallef Trigona A. (Ghawdex)'!$Q$23:$Q$39)</f>
        <v>5</v>
      </c>
      <c r="F11" s="98">
        <f>SUMIF('Ellul A. (Ghawdex)'!$D$23:$D$39,B11,'Ellul A. (Ghawdex)'!$Q$23:$Q$39)</f>
        <v>0</v>
      </c>
      <c r="G11" s="98">
        <f>SUMIF('Grima E. (Ghawdex)'!$D$23:$D$39,B11,'Grima E. (Ghawdex)'!$Q$23:$Q$39)</f>
        <v>53</v>
      </c>
      <c r="H11" s="98">
        <f>SUMIF('Apap Bologna J. (Ghawdex)'!$D$23:$D$39,B11,'Apap Bologna J. (Ghawdex)'!$Q$23:$Q$39)</f>
        <v>0</v>
      </c>
      <c r="I11" s="98">
        <f>SUMIF('Mallia M. (Ghawdex)'!$D$23:$D$39,B11,'Mallia M. (Ghawdex)'!$Q$23:$Q$39)</f>
        <v>0</v>
      </c>
      <c r="J11" s="98">
        <f>SUMIF('Scerri Herrera C (Ghawdex)'!$D$23:$D$39,B11,'Scerri Herrera C (Ghawdex)'!$Q$23:$Q$39)</f>
        <v>6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74</v>
      </c>
      <c r="T11" s="100">
        <f t="shared" si="1"/>
        <v>0.051175656984785614</v>
      </c>
      <c r="U11" s="101"/>
      <c r="V11" s="102"/>
    </row>
    <row r="12" spans="2:22" ht="15.75" customHeight="1">
      <c r="B12" s="103" t="s">
        <v>21</v>
      </c>
      <c r="C12" s="98">
        <f>SUMIF('Coppini P. (Ghawdex)'!$D$23:$D$39,B12,'Coppini P. (Ghawdex)'!$Q$23:$Q$39)</f>
        <v>128</v>
      </c>
      <c r="D12" s="98">
        <f>SUMIF('Grixti G. (Ghawdex)'!$D$23:$D$39,B12,'Grixti G. (Ghawdex)'!$Q$23:$Q$39)</f>
        <v>0</v>
      </c>
      <c r="E12" s="98">
        <f>SUMIF('Micallef Trigona A. (Ghawdex)'!$D$23:$D$39,B12,'Micallef Trigona A. (Ghawdex)'!$Q$23:$Q$39)</f>
        <v>41</v>
      </c>
      <c r="F12" s="98">
        <f>SUMIF('Ellul A. (Ghawdex)'!$D$23:$D$39,B12,'Ellul A. (Ghawdex)'!$Q$23:$Q$39)</f>
        <v>30</v>
      </c>
      <c r="G12" s="98">
        <f>SUMIF('Grima E. (Ghawdex)'!$D$23:$D$39,B12,'Grima E. (Ghawdex)'!$Q$23:$Q$39)</f>
        <v>0</v>
      </c>
      <c r="H12" s="98">
        <f>SUMIF('Apap Bologna J. (Ghawdex)'!$D$23:$D$39,B12,'Apap Bologna J. (Ghawdex)'!$Q$23:$Q$39)</f>
        <v>9</v>
      </c>
      <c r="I12" s="98">
        <f>SUMIF('Mallia M. (Ghawdex)'!$D$23:$D$39,B12,'Mallia M. (Ghawdex)'!$Q$23:$Q$39)</f>
        <v>80</v>
      </c>
      <c r="J12" s="98">
        <f>SUMIF('Scerri Herrera C (Ghawdex)'!$D$23:$D$39,B12,'Scerri Herrera C (Ghawdex)'!$Q$23:$Q$39)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288</v>
      </c>
      <c r="T12" s="106">
        <f t="shared" si="1"/>
        <v>0.1991701244813278</v>
      </c>
      <c r="U12" s="107">
        <f>SUM(S10:S12)</f>
        <v>471</v>
      </c>
      <c r="V12" s="108">
        <f>U12/$S$27</f>
        <v>0.3257261410788382</v>
      </c>
    </row>
    <row r="13" spans="2:22" ht="15.75" customHeight="1">
      <c r="B13" s="91" t="s">
        <v>8</v>
      </c>
      <c r="C13" s="92">
        <f>SUMIF('Coppini P. (Ghawdex)'!$D$23:$D$39,B13,'Coppini P. (Ghawdex)'!$Q$23:$Q$39)</f>
        <v>0</v>
      </c>
      <c r="D13" s="92">
        <f>SUMIF('Grixti G. (Ghawdex)'!$D$23:$D$39,B13,'Grixti G. (Ghawdex)'!$Q$23:$Q$39)</f>
        <v>0</v>
      </c>
      <c r="E13" s="92">
        <f>SUMIF('Micallef Trigona A. (Ghawdex)'!$D$23:$D$39,B13,'Micallef Trigona A. (Ghawdex)'!$Q$23:$Q$39)</f>
        <v>0</v>
      </c>
      <c r="F13" s="92">
        <f>SUMIF('Ellul A. (Ghawdex)'!$D$23:$D$39,B13,'Ellul A. (Ghawdex)'!$Q$23:$Q$39)</f>
        <v>0</v>
      </c>
      <c r="G13" s="92">
        <f>SUMIF('Grima E. (Ghawdex)'!$D$23:$D$39,B13,'Grima E. (Ghawdex)'!$Q$23:$Q$39)</f>
        <v>0</v>
      </c>
      <c r="H13" s="92">
        <f>SUMIF('Apap Bologna J. (Ghawdex)'!$D$23:$D$39,B13,'Apap Bologna J. (Ghawdex)'!$Q$23:$Q$39)</f>
        <v>0</v>
      </c>
      <c r="I13" s="92">
        <f>SUMIF('Mallia M. (Ghawdex)'!$D$23:$D$39,B13,'Mallia M. (Ghawdex)'!$Q$23:$Q$39)</f>
        <v>0</v>
      </c>
      <c r="J13" s="92">
        <f>SUMIF('Scerri Herrera C (Ghawdex)'!$D$23:$D$39,B13,'Scerri Herrera C (Ghawdex)'!$Q$23:$Q$39)</f>
        <v>2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2</v>
      </c>
      <c r="T13" s="94">
        <f t="shared" si="1"/>
        <v>0.0013831258644536654</v>
      </c>
      <c r="U13" s="95"/>
      <c r="V13" s="96"/>
    </row>
    <row r="14" spans="2:22" ht="15.75" customHeight="1">
      <c r="B14" s="97" t="s">
        <v>149</v>
      </c>
      <c r="C14" s="130">
        <f>SUMIF('Coppini P. (Ghawdex)'!$D$23:$D$39,B14,'Coppini P. (Ghawdex)'!$Q$23:$Q$39)</f>
        <v>0</v>
      </c>
      <c r="D14" s="98">
        <f>SUMIF('Grixti G. (Ghawdex)'!$D$23:$D$39,B14,'Grixti G. (Ghawdex)'!$Q$23:$Q$39)</f>
        <v>0</v>
      </c>
      <c r="E14" s="98">
        <f>SUMIF('Micallef Trigona A. (Ghawdex)'!$D$23:$D$39,B14,'Micallef Trigona A. (Ghawdex)'!$Q$23:$Q$39)</f>
        <v>0</v>
      </c>
      <c r="F14" s="98">
        <f>SUMIF('Ellul A. (Ghawdex)'!$D$23:$D$39,B14,'Ellul A. (Ghawdex)'!$Q$23:$Q$39)</f>
        <v>0</v>
      </c>
      <c r="G14" s="98">
        <f>SUMIF('Grima E. (Ghawdex)'!$D$23:$D$39,B14,'Grima E. (Ghawdex)'!$Q$23:$Q$39)</f>
        <v>0</v>
      </c>
      <c r="H14" s="98">
        <f>SUMIF('Apap Bologna J. (Ghawdex)'!$D$23:$D$39,B14,'Apap Bologna J. (Ghawdex)'!$Q$23:$Q$39)</f>
        <v>0</v>
      </c>
      <c r="I14" s="98">
        <f>SUMIF('Mallia M. (Ghawdex)'!$D$23:$D$39,B14,'Mallia M. (Ghawdex)'!$Q$23:$Q$39)</f>
        <v>0</v>
      </c>
      <c r="J14" s="98">
        <f>SUMIF('Scerri Herrera C (Ghawdex)'!$D$23:$D$39,B14,'Scerri Herrera C (Ghawdex)'!$Q$23:$Q$39)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50</v>
      </c>
      <c r="C15" s="98">
        <f>SUMIF('Coppini P. (Ghawdex)'!$D$23:$D$39,B15,'Coppini P. (Ghawdex)'!$Q$23:$Q$39)</f>
        <v>0</v>
      </c>
      <c r="D15" s="98">
        <f>SUMIF('Grixti G. (Ghawdex)'!$D$23:$D$39,B15,'Grixti G. (Ghawdex)'!$Q$23:$Q$39)</f>
        <v>0</v>
      </c>
      <c r="E15" s="98">
        <f>SUMIF('Micallef Trigona A. (Ghawdex)'!$D$23:$D$39,B15,'Micallef Trigona A. (Ghawdex)'!$Q$23:$Q$39)</f>
        <v>0</v>
      </c>
      <c r="F15" s="98">
        <f>SUMIF('Ellul A. (Ghawdex)'!$D$23:$D$39,B15,'Ellul A. (Ghawdex)'!$Q$23:$Q$39)</f>
        <v>0</v>
      </c>
      <c r="G15" s="98">
        <f>SUMIF('Grima E. (Ghawdex)'!$D$23:$D$39,B15,'Grima E. (Ghawdex)'!$Q$23:$Q$39)</f>
        <v>52</v>
      </c>
      <c r="H15" s="98">
        <f>SUMIF('Apap Bologna J. (Ghawdex)'!$D$23:$D$39,B15,'Apap Bologna J. (Ghawdex)'!$Q$23:$Q$39)</f>
        <v>0</v>
      </c>
      <c r="I15" s="98">
        <f>SUMIF('Mallia M. (Ghawdex)'!$D$23:$D$39,B15,'Mallia M. (Ghawdex)'!$Q$23:$Q$39)</f>
        <v>0</v>
      </c>
      <c r="J15" s="98">
        <f>SUMIF('Scerri Herrera C (Ghawdex)'!$D$23:$D$39,B15,'Scerri Herrera C (Ghawdex)'!$Q$23:$Q$39)</f>
        <v>11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63</v>
      </c>
      <c r="T15" s="106">
        <f t="shared" si="1"/>
        <v>0.043568464730290454</v>
      </c>
      <c r="U15" s="107">
        <f>SUM(S13:S15)</f>
        <v>65</v>
      </c>
      <c r="V15" s="108">
        <f>U15/$S$27</f>
        <v>0.04495159059474412</v>
      </c>
    </row>
    <row r="16" spans="2:22" ht="15.75" customHeight="1">
      <c r="B16" s="91" t="s">
        <v>9</v>
      </c>
      <c r="C16" s="92">
        <f>SUMIF('Coppini P. (Ghawdex)'!$D$23:$D$39,B16,'Coppini P. (Ghawdex)'!$Q$23:$Q$39)</f>
        <v>0</v>
      </c>
      <c r="D16" s="92">
        <f>SUMIF('Grixti G. (Ghawdex)'!$D$23:$D$39,B16,'Grixti G. (Ghawdex)'!$Q$23:$Q$39)</f>
        <v>1</v>
      </c>
      <c r="E16" s="92">
        <f>SUMIF('Micallef Trigona A. (Ghawdex)'!$D$23:$D$39,B16,'Micallef Trigona A. (Ghawdex)'!$Q$23:$Q$39)</f>
        <v>0</v>
      </c>
      <c r="F16" s="92">
        <f>SUMIF('Ellul A. (Ghawdex)'!$D$23:$D$39,B16,'Ellul A. (Ghawdex)'!$Q$23:$Q$39)</f>
        <v>0</v>
      </c>
      <c r="G16" s="92">
        <f>SUMIF('Grima E. (Ghawdex)'!$D$23:$D$39,B16,'Grima E. (Ghawdex)'!$Q$23:$Q$39)</f>
        <v>0</v>
      </c>
      <c r="H16" s="92">
        <f>SUMIF('Apap Bologna J. (Ghawdex)'!$D$23:$D$39,B16,'Apap Bologna J. (Ghawdex)'!$Q$23:$Q$39)</f>
        <v>0</v>
      </c>
      <c r="I16" s="92">
        <f>SUMIF('Mallia M. (Ghawdex)'!$D$23:$D$39,B16,'Mallia M. (Ghawdex)'!$Q$23:$Q$39)</f>
        <v>0</v>
      </c>
      <c r="J16" s="92">
        <f>SUMIF('Scerri Herrera C (Ghawdex)'!$D$23:$D$39,B16,'Scerri Herrera C (Ghawdex)'!$Q$23:$Q$39)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1</v>
      </c>
      <c r="T16" s="94">
        <f t="shared" si="1"/>
        <v>0.0006915629322268327</v>
      </c>
      <c r="U16" s="95"/>
      <c r="V16" s="96"/>
    </row>
    <row r="17" spans="2:22" ht="15.75" customHeight="1">
      <c r="B17" s="97" t="s">
        <v>51</v>
      </c>
      <c r="C17" s="130">
        <f>SUMIF('Coppini P. (Ghawdex)'!$D$23:$D$39,B17,'Coppini P. (Ghawdex)'!$Q$23:$Q$39)</f>
        <v>0</v>
      </c>
      <c r="D17" s="98">
        <f>SUMIF('Grixti G. (Ghawdex)'!$D$23:$D$39,B17,'Grixti G. (Ghawdex)'!$Q$23:$Q$39)</f>
        <v>0</v>
      </c>
      <c r="E17" s="98">
        <f>SUMIF('Micallef Trigona A. (Ghawdex)'!$D$23:$D$39,B17,'Micallef Trigona A. (Ghawdex)'!$Q$23:$Q$39)</f>
        <v>0</v>
      </c>
      <c r="F17" s="98">
        <f>SUMIF('Ellul A. (Ghawdex)'!$D$23:$D$39,B17,'Ellul A. (Ghawdex)'!$Q$23:$Q$39)</f>
        <v>22</v>
      </c>
      <c r="G17" s="98">
        <f>SUMIF('Grima E. (Ghawdex)'!$D$23:$D$39,B17,'Grima E. (Ghawdex)'!$Q$23:$Q$39)</f>
        <v>0</v>
      </c>
      <c r="H17" s="98">
        <f>SUMIF('Apap Bologna J. (Ghawdex)'!$D$23:$D$39,B17,'Apap Bologna J. (Ghawdex)'!$Q$23:$Q$39)</f>
        <v>0</v>
      </c>
      <c r="I17" s="98">
        <f>SUMIF('Mallia M. (Ghawdex)'!$D$23:$D$39,B17,'Mallia M. (Ghawdex)'!$Q$23:$Q$39)</f>
        <v>0</v>
      </c>
      <c r="J17" s="98">
        <f>SUMIF('Scerri Herrera C (Ghawdex)'!$D$23:$D$39,B17,'Scerri Herrera C (Ghawdex)'!$Q$23:$Q$39)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22</v>
      </c>
      <c r="T17" s="100">
        <f t="shared" si="1"/>
        <v>0.015214384508990318</v>
      </c>
      <c r="U17" s="101"/>
      <c r="V17" s="102"/>
    </row>
    <row r="18" spans="2:22" ht="15.75" customHeight="1">
      <c r="B18" s="97" t="s">
        <v>52</v>
      </c>
      <c r="C18" s="130">
        <f>SUMIF('Coppini P. (Ghawdex)'!$D$23:$D$39,B18,'Coppini P. (Ghawdex)'!$Q$23:$Q$39)</f>
        <v>0</v>
      </c>
      <c r="D18" s="98">
        <f>SUMIF('Grixti G. (Ghawdex)'!$D$23:$D$39,B18,'Grixti G. (Ghawdex)'!$Q$23:$Q$39)</f>
        <v>2</v>
      </c>
      <c r="E18" s="98">
        <f>SUMIF('Micallef Trigona A. (Ghawdex)'!$D$23:$D$39,B18,'Micallef Trigona A. (Ghawdex)'!$Q$23:$Q$39)</f>
        <v>0</v>
      </c>
      <c r="F18" s="98">
        <f>SUMIF('Ellul A. (Ghawdex)'!$D$23:$D$39,B18,'Ellul A. (Ghawdex)'!$Q$23:$Q$39)</f>
        <v>0</v>
      </c>
      <c r="G18" s="98">
        <f>SUMIF('Grima E. (Ghawdex)'!$D$23:$D$39,B18,'Grima E. (Ghawdex)'!$Q$23:$Q$39)</f>
        <v>4</v>
      </c>
      <c r="H18" s="98">
        <f>SUMIF('Apap Bologna J. (Ghawdex)'!$D$23:$D$39,B18,'Apap Bologna J. (Ghawdex)'!$Q$23:$Q$39)</f>
        <v>0</v>
      </c>
      <c r="I18" s="98">
        <f>SUMIF('Mallia M. (Ghawdex)'!$D$23:$D$39,B18,'Mallia M. (Ghawdex)'!$Q$23:$Q$39)</f>
        <v>0</v>
      </c>
      <c r="J18" s="98">
        <f>SUMIF('Scerri Herrera C (Ghawdex)'!$D$23:$D$39,B18,'Scerri Herrera C (Ghawdex)'!$Q$23:$Q$39)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6</v>
      </c>
      <c r="T18" s="100">
        <f t="shared" si="1"/>
        <v>0.004149377593360996</v>
      </c>
      <c r="U18" s="101"/>
      <c r="V18" s="102"/>
    </row>
    <row r="19" spans="2:22" ht="15.75" customHeight="1">
      <c r="B19" s="97" t="s">
        <v>53</v>
      </c>
      <c r="C19" s="130">
        <f>SUMIF('Coppini P. (Ghawdex)'!$D$23:$D$39,B19,'Coppini P. (Ghawdex)'!$Q$23:$Q$39)</f>
        <v>0</v>
      </c>
      <c r="D19" s="98">
        <f>SUMIF('Grixti G. (Ghawdex)'!$D$23:$D$39,B19,'Grixti G. (Ghawdex)'!$Q$23:$Q$39)</f>
        <v>6</v>
      </c>
      <c r="E19" s="98">
        <f>SUMIF('Micallef Trigona A. (Ghawdex)'!$D$23:$D$39,B19,'Micallef Trigona A. (Ghawdex)'!$Q$23:$Q$39)</f>
        <v>0</v>
      </c>
      <c r="F19" s="98">
        <f>SUMIF('Ellul A. (Ghawdex)'!$D$23:$D$39,B19,'Ellul A. (Ghawdex)'!$Q$23:$Q$39)</f>
        <v>0</v>
      </c>
      <c r="G19" s="98">
        <f>SUMIF('Grima E. (Ghawdex)'!$D$23:$D$39,B19,'Grima E. (Ghawdex)'!$Q$23:$Q$39)</f>
        <v>25</v>
      </c>
      <c r="H19" s="98">
        <f>SUMIF('Apap Bologna J. (Ghawdex)'!$D$23:$D$39,B19,'Apap Bologna J. (Ghawdex)'!$Q$23:$Q$39)</f>
        <v>0</v>
      </c>
      <c r="I19" s="98">
        <f>SUMIF('Mallia M. (Ghawdex)'!$D$23:$D$39,B19,'Mallia M. (Ghawdex)'!$Q$23:$Q$39)</f>
        <v>0</v>
      </c>
      <c r="J19" s="98">
        <f>SUMIF('Scerri Herrera C (Ghawdex)'!$D$23:$D$39,B19,'Scerri Herrera C (Ghawdex)'!$Q$23:$Q$39)</f>
        <v>1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32</v>
      </c>
      <c r="T19" s="100">
        <f t="shared" si="1"/>
        <v>0.022130013831258646</v>
      </c>
      <c r="U19" s="101"/>
      <c r="V19" s="102"/>
    </row>
    <row r="20" spans="2:22" ht="15.75" customHeight="1">
      <c r="B20" s="103" t="s">
        <v>54</v>
      </c>
      <c r="C20" s="98">
        <f>SUMIF('Coppini P. (Ghawdex)'!$D$23:$D$39,B20,'Coppini P. (Ghawdex)'!$Q$23:$Q$39)</f>
        <v>0</v>
      </c>
      <c r="D20" s="98">
        <f>SUMIF('Grixti G. (Ghawdex)'!$D$23:$D$39,B20,'Grixti G. (Ghawdex)'!$Q$23:$Q$39)</f>
        <v>9</v>
      </c>
      <c r="E20" s="98">
        <f>SUMIF('Micallef Trigona A. (Ghawdex)'!$D$23:$D$39,B20,'Micallef Trigona A. (Ghawdex)'!$Q$23:$Q$39)</f>
        <v>0</v>
      </c>
      <c r="F20" s="98">
        <f>SUMIF('Ellul A. (Ghawdex)'!$D$23:$D$39,B20,'Ellul A. (Ghawdex)'!$Q$23:$Q$39)</f>
        <v>0</v>
      </c>
      <c r="G20" s="98">
        <f>SUMIF('Grima E. (Ghawdex)'!$D$23:$D$39,B20,'Grima E. (Ghawdex)'!$Q$23:$Q$39)</f>
        <v>0</v>
      </c>
      <c r="H20" s="98">
        <f>SUMIF('Apap Bologna J. (Ghawdex)'!$D$23:$D$39,B20,'Apap Bologna J. (Ghawdex)'!$Q$23:$Q$39)</f>
        <v>0</v>
      </c>
      <c r="I20" s="98">
        <f>SUMIF('Mallia M. (Ghawdex)'!$D$23:$D$39,B20,'Mallia M. (Ghawdex)'!$Q$23:$Q$39)</f>
        <v>0</v>
      </c>
      <c r="J20" s="98">
        <f>SUMIF('Scerri Herrera C (Ghawdex)'!$D$23:$D$39,B20,'Scerri Herrera C (Ghawdex)'!$Q$23:$Q$39)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9</v>
      </c>
      <c r="T20" s="106">
        <f t="shared" si="1"/>
        <v>0.006224066390041493</v>
      </c>
      <c r="U20" s="107">
        <f>SUM(S16:S20)</f>
        <v>70</v>
      </c>
      <c r="V20" s="108">
        <f>U20/$S$27</f>
        <v>0.048409405255878286</v>
      </c>
    </row>
    <row r="21" spans="2:22" ht="15.75" customHeight="1">
      <c r="B21" s="91" t="s">
        <v>55</v>
      </c>
      <c r="C21" s="131">
        <f>SUMIF('Coppini P. (Ghawdex)'!$D$23:$D$39,B21,'Coppini P. (Ghawdex)'!$Q$23:$Q$39)</f>
        <v>0</v>
      </c>
      <c r="D21" s="92">
        <f>SUMIF('Grixti G. (Ghawdex)'!$D$23:$D$39,B21,'Grixti G. (Ghawdex)'!$Q$23:$Q$39)</f>
        <v>0</v>
      </c>
      <c r="E21" s="92">
        <f>SUMIF('Micallef Trigona A. (Ghawdex)'!$D$23:$D$39,B21,'Micallef Trigona A. (Ghawdex)'!$Q$23:$Q$39)</f>
        <v>0</v>
      </c>
      <c r="F21" s="92">
        <f>SUMIF('Ellul A. (Ghawdex)'!$D$23:$D$39,B21,'Ellul A. (Ghawdex)'!$Q$23:$Q$39)</f>
        <v>0</v>
      </c>
      <c r="G21" s="92">
        <f>SUMIF('Grima E. (Ghawdex)'!$D$23:$D$39,B21,'Grima E. (Ghawdex)'!$Q$23:$Q$39)</f>
        <v>54</v>
      </c>
      <c r="H21" s="92">
        <f>SUMIF('Apap Bologna J. (Ghawdex)'!$D$23:$D$39,B21,'Apap Bologna J. (Ghawdex)'!$Q$23:$Q$39)</f>
        <v>0</v>
      </c>
      <c r="I21" s="92">
        <f>SUMIF('Mallia M. (Ghawdex)'!$D$23:$D$39,B21,'Mallia M. (Ghawdex)'!$Q$23:$Q$39)</f>
        <v>0</v>
      </c>
      <c r="J21" s="92">
        <f>SUMIF('Scerri Herrera C (Ghawdex)'!$D$23:$D$39,B21,'Scerri Herrera C (Ghawdex)'!$Q$23:$Q$39)</f>
        <v>8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62</v>
      </c>
      <c r="T21" s="94">
        <f t="shared" si="1"/>
        <v>0.042876901798063624</v>
      </c>
      <c r="U21" s="95"/>
      <c r="V21" s="96"/>
    </row>
    <row r="22" spans="2:22" ht="15.75" customHeight="1">
      <c r="B22" s="103" t="s">
        <v>56</v>
      </c>
      <c r="C22" s="98">
        <f>SUMIF('Coppini P. (Ghawdex)'!$D$23:$D$39,B22,'Coppini P. (Ghawdex)'!$Q$23:$Q$39)</f>
        <v>0</v>
      </c>
      <c r="D22" s="98">
        <f>SUMIF('Grixti G. (Ghawdex)'!$D$23:$D$39,B22,'Grixti G. (Ghawdex)'!$Q$23:$Q$39)</f>
        <v>17</v>
      </c>
      <c r="E22" s="98">
        <f>SUMIF('Micallef Trigona A. (Ghawdex)'!$D$23:$D$39,B22,'Micallef Trigona A. (Ghawdex)'!$Q$23:$Q$39)</f>
        <v>0</v>
      </c>
      <c r="F22" s="98">
        <f>SUMIF('Ellul A. (Ghawdex)'!$D$23:$D$39,B22,'Ellul A. (Ghawdex)'!$Q$23:$Q$39)</f>
        <v>0</v>
      </c>
      <c r="G22" s="98">
        <f>SUMIF('Grima E. (Ghawdex)'!$D$23:$D$39,B22,'Grima E. (Ghawdex)'!$Q$23:$Q$39)</f>
        <v>0</v>
      </c>
      <c r="H22" s="98">
        <f>SUMIF('Apap Bologna J. (Ghawdex)'!$D$23:$D$39,B22,'Apap Bologna J. (Ghawdex)'!$Q$23:$Q$39)</f>
        <v>0</v>
      </c>
      <c r="I22" s="98">
        <f>SUMIF('Mallia M. (Ghawdex)'!$D$23:$D$39,B22,'Mallia M. (Ghawdex)'!$Q$23:$Q$39)</f>
        <v>0</v>
      </c>
      <c r="J22" s="98">
        <f>SUMIF('Scerri Herrera C (Ghawdex)'!$D$23:$D$39,B22,'Scerri Herrera C (Ghawdex)'!$Q$23:$Q$39)</f>
        <v>1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18</v>
      </c>
      <c r="T22" s="106">
        <f t="shared" si="1"/>
        <v>0.012448132780082987</v>
      </c>
      <c r="U22" s="107">
        <f>SUM(S21:S22)</f>
        <v>80</v>
      </c>
      <c r="V22" s="108">
        <f>U22/$S$27</f>
        <v>0.05532503457814661</v>
      </c>
    </row>
    <row r="23" spans="2:22" ht="15.75" customHeight="1">
      <c r="B23" s="91" t="s">
        <v>22</v>
      </c>
      <c r="C23" s="92">
        <f>SUMIF('Coppini P. (Ghawdex)'!$D$23:$D$39,B23,'Coppini P. (Ghawdex)'!$Q$23:$Q$39)</f>
        <v>0</v>
      </c>
      <c r="D23" s="92">
        <f>SUMIF('Grixti G. (Ghawdex)'!$D$23:$D$39,B23,'Grixti G. (Ghawdex)'!$Q$23:$Q$39)</f>
        <v>29</v>
      </c>
      <c r="E23" s="92">
        <f>SUMIF('Micallef Trigona A. (Ghawdex)'!$D$23:$D$39,B23,'Micallef Trigona A. (Ghawdex)'!$Q$23:$Q$39)</f>
        <v>243</v>
      </c>
      <c r="F23" s="92">
        <f>SUMIF('Ellul A. (Ghawdex)'!$D$23:$D$39,B23,'Ellul A. (Ghawdex)'!$Q$23:$Q$39)</f>
        <v>1</v>
      </c>
      <c r="G23" s="92">
        <f>SUMIF('Grima E. (Ghawdex)'!$D$23:$D$39,B23,'Grima E. (Ghawdex)'!$Q$23:$Q$39)</f>
        <v>446</v>
      </c>
      <c r="H23" s="92">
        <f>SUMIF('Apap Bologna J. (Ghawdex)'!$D$23:$D$39,B23,'Apap Bologna J. (Ghawdex)'!$Q$23:$Q$39)</f>
        <v>0</v>
      </c>
      <c r="I23" s="92">
        <f>SUMIF('Mallia M. (Ghawdex)'!$D$23:$D$39,B23,'Mallia M. (Ghawdex)'!$Q$23:$Q$39)</f>
        <v>0</v>
      </c>
      <c r="J23" s="92">
        <f>SUMIF('Scerri Herrera C (Ghawdex)'!$D$23:$D$39,B23,'Scerri Herrera C (Ghawdex)'!$Q$23:$Q$39)</f>
        <v>38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757</v>
      </c>
      <c r="T23" s="109">
        <f t="shared" si="1"/>
        <v>0.5235131396957123</v>
      </c>
      <c r="U23" s="110">
        <f>SUM(S23)</f>
        <v>757</v>
      </c>
      <c r="V23" s="111">
        <f>U23/$S$27</f>
        <v>0.5235131396957123</v>
      </c>
    </row>
    <row r="24" spans="2:22" ht="15.75" customHeight="1">
      <c r="B24" s="91" t="s">
        <v>130</v>
      </c>
      <c r="C24" s="92">
        <f>SUMIF('Coppini P. (Ghawdex)'!$D$23:$D$39,B24,'Coppini P. (Ghawdex)'!$Q$23:$Q$39)</f>
        <v>0</v>
      </c>
      <c r="D24" s="92">
        <f>SUMIF('Grixti G. (Ghawdex)'!$D$23:$D$39,B24,'Grixti G. (Ghawdex)'!$Q$23:$Q$39)</f>
        <v>0</v>
      </c>
      <c r="E24" s="92">
        <f>SUMIF('Micallef Trigona A. (Ghawdex)'!$D$23:$D$39,B24,'Micallef Trigona A. (Ghawdex)'!$Q$23:$Q$39)</f>
        <v>0</v>
      </c>
      <c r="F24" s="92">
        <f>SUMIF('Ellul A. (Ghawdex)'!$D$23:$D$39,B24,'Ellul A. (Ghawdex)'!$Q$23:$Q$39)</f>
        <v>0</v>
      </c>
      <c r="G24" s="92">
        <f>SUMIF('Grima E. (Ghawdex)'!$D$23:$D$39,B24,'Grima E. (Ghawdex)'!$Q$23:$Q$39)</f>
        <v>3</v>
      </c>
      <c r="H24" s="92">
        <f>SUMIF('Apap Bologna J. (Ghawdex)'!$D$23:$D$39,B24,'Apap Bologna J. (Ghawdex)'!$Q$23:$Q$39)</f>
        <v>0</v>
      </c>
      <c r="I24" s="92">
        <f>SUMIF('Mallia M. (Ghawdex)'!$D$23:$D$39,B24,'Mallia M. (Ghawdex)'!$Q$23:$Q$39)</f>
        <v>0</v>
      </c>
      <c r="J24" s="92">
        <f>SUMIF('Scerri Herrera C (Ghawdex)'!$D$23:$D$39,B24,'Scerri Herrera C (Ghawdex)'!$Q$23:$Q$39)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3</v>
      </c>
      <c r="T24" s="109">
        <f t="shared" si="1"/>
        <v>0.002074688796680498</v>
      </c>
      <c r="U24" s="110">
        <f>SUM(S24)</f>
        <v>3</v>
      </c>
      <c r="V24" s="111">
        <f>U24/$S$27</f>
        <v>0.002074688796680498</v>
      </c>
    </row>
    <row r="25" spans="2:22" ht="15.75" customHeight="1">
      <c r="B25" s="91" t="s">
        <v>131</v>
      </c>
      <c r="C25" s="92">
        <f>SUMIF('Coppini P. (Ghawdex)'!$D$23:$D$39,B25,'Coppini P. (Ghawdex)'!$Q$23:$Q$39)</f>
        <v>0</v>
      </c>
      <c r="D25" s="92">
        <f>SUMIF('Grixti G. (Ghawdex)'!$D$23:$D$39,B25,'Grixti G. (Ghawdex)'!$Q$23:$Q$39)</f>
        <v>0</v>
      </c>
      <c r="E25" s="92">
        <f>SUMIF('Micallef Trigona A. (Ghawdex)'!$D$23:$D$39,B25,'Micallef Trigona A. (Ghawdex)'!$Q$23:$Q$39)</f>
        <v>0</v>
      </c>
      <c r="F25" s="92">
        <f>SUMIF('Ellul A. (Ghawdex)'!$D$23:$D$39,B25,'Ellul A. (Ghawdex)'!$Q$23:$Q$39)</f>
        <v>0</v>
      </c>
      <c r="G25" s="92">
        <f>SUMIF('Grima E. (Ghawdex)'!$D$23:$D$39,B25,'Grima E. (Ghawdex)'!$Q$23:$Q$39)</f>
        <v>0</v>
      </c>
      <c r="H25" s="92">
        <f>SUMIF('Apap Bologna J. (Ghawdex)'!$D$23:$D$39,B25,'Apap Bologna J. (Ghawdex)'!$Q$23:$Q$39)</f>
        <v>0</v>
      </c>
      <c r="I25" s="92">
        <f>SUMIF('Mallia M. (Ghawdex)'!$D$23:$D$39,B25,'Mallia M. (Ghawdex)'!$Q$23:$Q$39)</f>
        <v>0</v>
      </c>
      <c r="J25" s="92">
        <f>SUMIF('Scerri Herrera C (Ghawdex)'!$D$23:$D$39,B25,'Scerri Herrera C (Ghawdex)'!$Q$23:$Q$39)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132</v>
      </c>
      <c r="C26" s="92">
        <f>SUMIF('Coppini P. (Ghawdex)'!$D$23:$D$39,B26,'Coppini P. (Ghawdex)'!$Q$23:$Q$39)</f>
        <v>0</v>
      </c>
      <c r="D26" s="92">
        <f>SUMIF('Grixti G. (Ghawdex)'!$D$23:$D$39,B26,'Grixti G. (Ghawdex)'!$Q$23:$Q$39)</f>
        <v>0</v>
      </c>
      <c r="E26" s="92">
        <f>SUMIF('Micallef Trigona A. (Ghawdex)'!$D$23:$D$39,B26,'Micallef Trigona A. (Ghawdex)'!$Q$23:$Q$39)</f>
        <v>0</v>
      </c>
      <c r="F26" s="92">
        <f>SUMIF('Ellul A. (Ghawdex)'!$D$23:$D$39,B26,'Ellul A. (Ghawdex)'!$Q$23:$Q$39)</f>
        <v>0</v>
      </c>
      <c r="G26" s="92">
        <f>SUMIF('Grima E. (Ghawdex)'!$D$23:$D$39,B26,'Grima E. (Ghawdex)'!$Q$23:$Q$39)</f>
        <v>0</v>
      </c>
      <c r="H26" s="92">
        <f>SUMIF('Apap Bologna J. (Ghawdex)'!$D$23:$D$39,B26,'Apap Bologna J. (Ghawdex)'!$Q$23:$Q$39)</f>
        <v>0</v>
      </c>
      <c r="I26" s="92">
        <f>SUMIF('Mallia M. (Ghawdex)'!$D$23:$D$39,B26,'Mallia M. (Ghawdex)'!$Q$23:$Q$39)</f>
        <v>0</v>
      </c>
      <c r="J26" s="92">
        <f>SUMIF('Scerri Herrera C (Ghawdex)'!$D$23:$D$39,B26,'Scerri Herrera C (Ghawdex)'!$Q$23:$Q$39)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34</v>
      </c>
      <c r="C27" s="113">
        <f aca="true" t="shared" si="2" ref="C27:S27">SUM(C10:C26)</f>
        <v>138</v>
      </c>
      <c r="D27" s="113">
        <f t="shared" si="2"/>
        <v>85</v>
      </c>
      <c r="E27" s="113">
        <f t="shared" si="2"/>
        <v>289</v>
      </c>
      <c r="F27" s="113">
        <f t="shared" si="2"/>
        <v>53</v>
      </c>
      <c r="G27" s="113">
        <f t="shared" si="2"/>
        <v>697</v>
      </c>
      <c r="H27" s="113">
        <f t="shared" si="2"/>
        <v>9</v>
      </c>
      <c r="I27" s="113">
        <f t="shared" si="2"/>
        <v>80</v>
      </c>
      <c r="J27" s="113">
        <f t="shared" si="2"/>
        <v>95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1446</v>
      </c>
      <c r="T27" s="10"/>
      <c r="U27" s="9"/>
      <c r="V27" s="11"/>
    </row>
    <row r="28" spans="3:22" ht="13.5" customHeight="1">
      <c r="C28" s="115">
        <f>C27/S27</f>
        <v>0.0954356846473029</v>
      </c>
      <c r="D28" s="116">
        <f>D27/S27</f>
        <v>0.058782849239280774</v>
      </c>
      <c r="E28" s="116">
        <f>E27/S27</f>
        <v>0.19986168741355465</v>
      </c>
      <c r="F28" s="116">
        <f>F27/S27</f>
        <v>0.03665283540802213</v>
      </c>
      <c r="G28" s="116">
        <f>G27/S27</f>
        <v>0.48201936376210236</v>
      </c>
      <c r="H28" s="116">
        <f>H27/S27</f>
        <v>0.006224066390041493</v>
      </c>
      <c r="I28" s="116">
        <f>I27/S27</f>
        <v>0.05532503457814661</v>
      </c>
      <c r="J28" s="116">
        <f>J27/S27</f>
        <v>0.0656984785615491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75" top="0.55" bottom="0.7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57421875" style="12" customWidth="1"/>
    <col min="10" max="10" width="1.28515625" style="12" customWidth="1"/>
    <col min="11" max="11" width="4.57421875" style="12" customWidth="1"/>
    <col min="12" max="12" width="1.28515625" style="12" customWidth="1"/>
    <col min="13" max="13" width="4.7109375" style="12" customWidth="1"/>
    <col min="14" max="14" width="1.28515625" style="12" customWidth="1"/>
    <col min="15" max="15" width="4.421875" style="12" customWidth="1"/>
    <col min="16" max="16" width="1.7109375" style="12" customWidth="1"/>
    <col min="17" max="17" width="7.7109375" style="12" customWidth="1"/>
    <col min="18" max="18" width="1.7109375" style="12" customWidth="1"/>
    <col min="19" max="19" width="4.42187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10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2008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150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133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'[1]Apap Bologna J.'!$Q$23</f>
        <v>53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53</v>
      </c>
      <c r="R23" s="5"/>
      <c r="S23" s="39"/>
      <c r="T23" s="5"/>
      <c r="U23" s="44">
        <f>IF(ISNUMBER(Q23),Q23,0)-IF(ISNUMBER(S23),S23,0)</f>
        <v>53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'[1]Apap Bologna J.'!$Q$24</f>
        <v>1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1</v>
      </c>
      <c r="R24" s="5"/>
      <c r="S24" s="40"/>
      <c r="T24" s="5"/>
      <c r="U24" s="44">
        <f aca="true" t="shared" si="1" ref="U24:U39">IF(ISNUMBER(Q24),Q24,0)-IF(ISNUMBER(S24),S24,0)</f>
        <v>1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'[1]Apap Bologna J.'!$Q$25</f>
        <v>379</v>
      </c>
      <c r="H25" s="5"/>
      <c r="I25" s="40">
        <v>8</v>
      </c>
      <c r="J25" s="5"/>
      <c r="K25" s="40">
        <v>1</v>
      </c>
      <c r="L25" s="5"/>
      <c r="M25" s="40"/>
      <c r="N25" s="5"/>
      <c r="O25" s="40"/>
      <c r="P25" s="5"/>
      <c r="Q25" s="44">
        <f t="shared" si="0"/>
        <v>386</v>
      </c>
      <c r="R25" s="5"/>
      <c r="S25" s="40"/>
      <c r="T25" s="5"/>
      <c r="U25" s="44">
        <f t="shared" si="1"/>
        <v>386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'[1]Apap Bologna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149</v>
      </c>
      <c r="E27" s="26"/>
      <c r="F27" s="5"/>
      <c r="G27" s="39">
        <f>'[1]Apap Bologna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'[1]Apap Bologna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'[1]Apap Bologna J.'!$Q$29</f>
        <v>7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7</v>
      </c>
      <c r="R29" s="5"/>
      <c r="S29" s="40"/>
      <c r="T29" s="5"/>
      <c r="U29" s="44">
        <f t="shared" si="1"/>
        <v>7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'[1]Apap Bologna J.'!$Q$30</f>
        <v>0</v>
      </c>
      <c r="H30" s="5"/>
      <c r="I30" s="40">
        <v>51</v>
      </c>
      <c r="J30" s="5"/>
      <c r="K30" s="40"/>
      <c r="L30" s="5"/>
      <c r="M30" s="40"/>
      <c r="N30" s="5"/>
      <c r="O30" s="40"/>
      <c r="P30" s="5"/>
      <c r="Q30" s="44">
        <f t="shared" si="0"/>
        <v>51</v>
      </c>
      <c r="R30" s="5"/>
      <c r="S30" s="40"/>
      <c r="T30" s="5"/>
      <c r="U30" s="44">
        <f t="shared" si="1"/>
        <v>51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'[1]Apap Bologna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'[1]Apap Bologna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'[1]Apap Bologna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'[1]Apap Bologna J.'!$Q$34</f>
        <v>6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6</v>
      </c>
      <c r="R34" s="5"/>
      <c r="S34" s="40"/>
      <c r="T34" s="5"/>
      <c r="U34" s="44">
        <f t="shared" si="1"/>
        <v>6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'[1]Apap Bologna J.'!$Q$35</f>
        <v>8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8</v>
      </c>
      <c r="R35" s="5"/>
      <c r="S35" s="40"/>
      <c r="T35" s="5"/>
      <c r="U35" s="44">
        <f t="shared" si="1"/>
        <v>8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'[1]Apap Bologna J.'!$Q$36</f>
        <v>637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637</v>
      </c>
      <c r="R36" s="5"/>
      <c r="S36" s="40"/>
      <c r="T36" s="5"/>
      <c r="U36" s="44">
        <f>IF(ISNUMBER(Q36),Q36,0)-IF(ISNUMBER(S36),S36,0)</f>
        <v>637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'[1]Apap Bologna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'[1]Apap Bologna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'[1]Apap Bologna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1091</v>
      </c>
      <c r="H41" s="44"/>
      <c r="I41" s="45">
        <f>SUM(I23:I39)</f>
        <v>59</v>
      </c>
      <c r="J41" s="44"/>
      <c r="K41" s="45">
        <f>SUM(K23:K39)</f>
        <v>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1149</v>
      </c>
      <c r="R41" s="44"/>
      <c r="S41" s="45">
        <f>SUM(S23:S39)</f>
        <v>0</v>
      </c>
      <c r="T41" s="44"/>
      <c r="U41" s="45">
        <f>SUM(U23:U39)</f>
        <v>1149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16</v>
      </c>
      <c r="D49" s="142"/>
      <c r="E49" s="142"/>
      <c r="K49" s="5"/>
      <c r="L49" s="29" t="s">
        <v>57</v>
      </c>
      <c r="O49" s="30"/>
      <c r="R49" s="43" t="s">
        <v>156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4:V4"/>
    <mergeCell ref="B5:V5"/>
    <mergeCell ref="C49:E49"/>
    <mergeCell ref="B7:V7"/>
    <mergeCell ref="B11:V11"/>
    <mergeCell ref="B13:V13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3">
      <selection activeCell="I9" sqref="I9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72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2008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150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133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'[1]Cassar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'[1]Cassar J.'!$Q$24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aca="true" t="shared" si="1" ref="U24:U39">IF(ISNUMBER(Q24),Q24,0)-IF(ISNUMBER(S24),S24,0)</f>
        <v>0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'[1]Cassar J.'!$Q$25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'[1]Cassar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149</v>
      </c>
      <c r="E27" s="26"/>
      <c r="F27" s="5"/>
      <c r="G27" s="39">
        <f>'[1]Cassar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'[1]Cassar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'[1]Cassar J.'!$Q$29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'[1]Cassar J.'!$Q$30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'[1]Cassar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'[1]Cassar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'[1]Cassar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'[1]Cassar J.'!$Q$34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'[1]Cassar J.'!$Q$35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'[1]Cassar J.'!$Q$36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'[1]Cassar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'[1]Cassar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'[1]Cassar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0</v>
      </c>
      <c r="R41" s="44"/>
      <c r="S41" s="45">
        <f>SUM(S23:S39)</f>
        <v>0</v>
      </c>
      <c r="T41" s="44"/>
      <c r="U41" s="45">
        <f>SUM(U23:U39)</f>
        <v>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 thickBot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16</v>
      </c>
      <c r="D49" s="142"/>
      <c r="E49" s="142"/>
      <c r="K49" s="5"/>
      <c r="L49" s="29" t="s">
        <v>57</v>
      </c>
      <c r="O49" s="30"/>
      <c r="R49" s="43" t="s">
        <v>122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5:V5"/>
    <mergeCell ref="B4:V4"/>
    <mergeCell ref="C49:E49"/>
    <mergeCell ref="B7:V7"/>
    <mergeCell ref="B11:V11"/>
    <mergeCell ref="B13:V13"/>
  </mergeCells>
  <printOptions/>
  <pageMargins left="0.75" right="0.75" top="1" bottom="0.5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attaj015</cp:lastModifiedBy>
  <cp:lastPrinted>2009-04-16T09:56:28Z</cp:lastPrinted>
  <dcterms:created xsi:type="dcterms:W3CDTF">2001-09-20T13:22:09Z</dcterms:created>
  <dcterms:modified xsi:type="dcterms:W3CDTF">2009-05-25T10:30:04Z</dcterms:modified>
  <cp:category/>
  <cp:version/>
  <cp:contentType/>
  <cp:contentStatus/>
</cp:coreProperties>
</file>